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091C41CD-32EB-4173-B172-D3B65E1FA17D}" xr6:coauthVersionLast="47" xr6:coauthVersionMax="47" xr10:uidLastSave="{00000000-0000-0000-0000-000000000000}"/>
  <workbookProtection workbookAlgorithmName="SHA-1" workbookHashValue="0h/VYFFIUlbBItwa30aIL5El8f4=" workbookSaltValue="PXEaaeQ6LvJnI7a1tbj+0Q==" workbookSpinCount="100000" lockStructure="1"/>
  <bookViews>
    <workbookView xWindow="-120" yWindow="-120" windowWidth="29040" windowHeight="15840" tabRatio="781" xr2:uid="{56149144-D9C6-452A-ABCB-CBEE9CF47F73}"/>
  </bookViews>
  <sheets>
    <sheet name="はじめに" sheetId="17" r:id="rId1"/>
    <sheet name="利用方法" sheetId="27" r:id="rId2"/>
    <sheet name="自己点検シート" sheetId="14" r:id="rId3"/>
    <sheet name="自己点検結果" sheetId="13" r:id="rId4"/>
    <sheet name="【非表示】プルダウン" sheetId="25" state="hidden" r:id="rId5"/>
    <sheet name="【非表示】助言一覧" sheetId="23" state="hidden" r:id="rId6"/>
    <sheet name="【非表示】団体回答分析" sheetId="24" state="hidden" r:id="rId7"/>
    <sheet name="【非表示】平均値・基準値" sheetId="3" state="hidden" r:id="rId8"/>
    <sheet name="【非表示】団体コード" sheetId="22" state="hidden" r:id="rId9"/>
  </sheets>
  <definedNames>
    <definedName name="_xlnm.Print_Area" localSheetId="0">はじめに!$A$1:$L$35</definedName>
    <definedName name="_xlnm.Print_Titles" localSheetId="2">自己点検シート!$11:$11</definedName>
    <definedName name="Z_15660082_0FBE_4724_8322_2B7076D94871_.wvu.PrintArea" localSheetId="2">自己点検シート!$B$1:$F$40</definedName>
    <definedName name="Z_15660082_0FBE_4724_8322_2B7076D94871_.wvu.PrintTitles" localSheetId="2">自己点検シート!$11:$11</definedName>
    <definedName name="Z_5A29983C_10F2_4EAC_AE10_D2775E79EC11_.wvu.PrintArea" localSheetId="2">自己点検シート!$B$1:$F$40</definedName>
    <definedName name="Z_5A29983C_10F2_4EAC_AE10_D2775E79EC11_.wvu.PrintTitles" localSheetId="2">自己点検シート!$11:$11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3" l="1"/>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C5" i="14"/>
  <c r="D3" i="24" s="1"/>
  <c r="M33" i="24"/>
  <c r="R24" i="2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P11" i="24"/>
  <c r="R36" i="24" s="1"/>
  <c r="I11" i="24"/>
  <c r="I36" i="24" s="1"/>
  <c r="H11" i="24"/>
  <c r="H10" i="24" s="1"/>
  <c r="T33" i="24"/>
  <c r="U33" i="24"/>
  <c r="V33" i="24"/>
  <c r="W33" i="24"/>
  <c r="X33" i="24"/>
  <c r="Y33" i="24"/>
  <c r="Z33" i="24"/>
  <c r="AA33" i="24"/>
  <c r="AB33" i="24"/>
  <c r="AC33" i="24"/>
  <c r="N33" i="24"/>
  <c r="O33" i="24"/>
  <c r="P33" i="24"/>
  <c r="Q33" i="24"/>
  <c r="R33" i="24"/>
  <c r="S33" i="24"/>
  <c r="L33" i="24"/>
  <c r="K33" i="24"/>
  <c r="J33" i="24"/>
  <c r="E33" i="24"/>
  <c r="G11" i="24"/>
  <c r="G36" i="24" s="1"/>
  <c r="C4" i="24"/>
  <c r="Q23" i="24" s="1"/>
  <c r="L35" i="24" s="1"/>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14" i="14"/>
  <c r="B6" i="14"/>
  <c r="D5" i="14"/>
  <c r="C4" i="13" s="1"/>
  <c r="B4" i="13"/>
  <c r="C33" i="24"/>
  <c r="D33" i="24"/>
  <c r="F33" i="24"/>
  <c r="G33" i="24"/>
  <c r="H33" i="24"/>
  <c r="I33" i="24"/>
  <c r="B34" i="24"/>
  <c r="B35" i="24"/>
  <c r="L24" i="24"/>
  <c r="AC36" i="24" s="1"/>
  <c r="K24" i="24"/>
  <c r="AB36" i="24" s="1"/>
  <c r="J24" i="24"/>
  <c r="AA36" i="24" s="1"/>
  <c r="I24" i="24"/>
  <c r="Z36" i="24" s="1"/>
  <c r="H24" i="24"/>
  <c r="Y36" i="24" s="1"/>
  <c r="G24" i="24"/>
  <c r="X36" i="24" s="1"/>
  <c r="F24" i="24"/>
  <c r="W36" i="24" s="1"/>
  <c r="E24" i="24"/>
  <c r="V36" i="24" s="1"/>
  <c r="D24" i="24"/>
  <c r="U36" i="24" s="1"/>
  <c r="C24" i="24"/>
  <c r="T36" i="24" s="1"/>
  <c r="Q24" i="24"/>
  <c r="L36" i="24" s="1"/>
  <c r="P24" i="24"/>
  <c r="K36" i="24" s="1"/>
  <c r="O24" i="24"/>
  <c r="J36" i="24" s="1"/>
  <c r="Q11" i="24"/>
  <c r="S36" i="24" s="1"/>
  <c r="O11" i="24"/>
  <c r="Q36" i="24" s="1"/>
  <c r="N11" i="24"/>
  <c r="P36" i="24" s="1"/>
  <c r="M11" i="24"/>
  <c r="O36" i="24" s="1"/>
  <c r="L11" i="24"/>
  <c r="N36" i="24" s="1"/>
  <c r="F11" i="24"/>
  <c r="F36" i="24" s="1"/>
  <c r="D11" i="24"/>
  <c r="D36" i="24" s="1"/>
  <c r="C11" i="24"/>
  <c r="C3" i="24"/>
  <c r="D1790" i="22"/>
  <c r="D1789" i="22"/>
  <c r="D1788" i="22"/>
  <c r="D1787" i="22"/>
  <c r="D1786" i="22"/>
  <c r="D1785" i="22"/>
  <c r="D1784" i="22"/>
  <c r="D1783" i="22"/>
  <c r="D1782" i="22"/>
  <c r="D1781" i="22"/>
  <c r="D1780" i="22"/>
  <c r="D1779" i="22"/>
  <c r="D1778" i="22"/>
  <c r="D1777" i="22"/>
  <c r="D1776" i="22"/>
  <c r="D1775" i="22"/>
  <c r="D1774" i="22"/>
  <c r="D1773" i="22"/>
  <c r="D1772" i="22"/>
  <c r="D1771" i="22"/>
  <c r="D1770" i="22"/>
  <c r="D1769" i="22"/>
  <c r="D1768" i="22"/>
  <c r="D1767" i="22"/>
  <c r="D1766" i="22"/>
  <c r="D1765" i="22"/>
  <c r="D1764" i="22"/>
  <c r="D1763" i="22"/>
  <c r="D1762" i="22"/>
  <c r="D1761" i="22"/>
  <c r="D1760" i="22"/>
  <c r="D1759" i="22"/>
  <c r="D1758" i="22"/>
  <c r="D1757" i="22"/>
  <c r="D1756" i="22"/>
  <c r="D1755" i="22"/>
  <c r="D1754" i="22"/>
  <c r="D1753" i="22"/>
  <c r="D1752" i="22"/>
  <c r="D1751" i="22"/>
  <c r="D1750" i="22"/>
  <c r="D1749" i="22"/>
  <c r="D1748" i="22"/>
  <c r="D1747" i="22"/>
  <c r="D1746" i="22"/>
  <c r="D1745" i="22"/>
  <c r="D1744" i="22"/>
  <c r="D1743" i="22"/>
  <c r="D1742" i="22"/>
  <c r="D1741" i="22"/>
  <c r="D1740" i="22"/>
  <c r="D1739" i="22"/>
  <c r="D1738" i="22"/>
  <c r="D1737" i="22"/>
  <c r="D1736" i="22"/>
  <c r="D1735" i="22"/>
  <c r="D1734" i="22"/>
  <c r="D1733" i="22"/>
  <c r="D1732" i="22"/>
  <c r="D1731" i="22"/>
  <c r="D1730" i="22"/>
  <c r="D1729" i="22"/>
  <c r="D1728" i="22"/>
  <c r="D1727" i="22"/>
  <c r="D1726" i="22"/>
  <c r="D1725" i="22"/>
  <c r="D1724" i="22"/>
  <c r="D1723" i="22"/>
  <c r="D1722" i="22"/>
  <c r="D1721" i="22"/>
  <c r="D1720" i="22"/>
  <c r="D1719" i="22"/>
  <c r="D1718" i="22"/>
  <c r="D1717" i="22"/>
  <c r="D1716" i="22"/>
  <c r="D1715" i="22"/>
  <c r="D1714" i="22"/>
  <c r="D1713" i="22"/>
  <c r="D1712" i="22"/>
  <c r="D1711" i="22"/>
  <c r="D1710" i="22"/>
  <c r="D1709" i="22"/>
  <c r="D1708" i="22"/>
  <c r="D1707" i="22"/>
  <c r="D1706" i="22"/>
  <c r="D1705" i="22"/>
  <c r="D1704" i="22"/>
  <c r="D1703" i="22"/>
  <c r="D1702" i="22"/>
  <c r="D1701" i="22"/>
  <c r="D1700" i="22"/>
  <c r="D1699" i="22"/>
  <c r="D1698" i="22"/>
  <c r="D1697" i="22"/>
  <c r="D1696" i="22"/>
  <c r="D1695" i="22"/>
  <c r="D1694" i="22"/>
  <c r="D1693" i="22"/>
  <c r="D1692" i="22"/>
  <c r="D1691" i="22"/>
  <c r="D1690" i="22"/>
  <c r="D1689" i="22"/>
  <c r="D1688" i="22"/>
  <c r="D1687" i="22"/>
  <c r="D1686" i="22"/>
  <c r="D1685" i="22"/>
  <c r="D1684" i="22"/>
  <c r="D1683" i="22"/>
  <c r="D1682" i="22"/>
  <c r="D1681" i="22"/>
  <c r="D1680" i="22"/>
  <c r="D1679" i="22"/>
  <c r="D1678" i="22"/>
  <c r="D1677" i="22"/>
  <c r="D1676" i="22"/>
  <c r="D1675" i="22"/>
  <c r="D1674" i="22"/>
  <c r="D1673" i="22"/>
  <c r="D1672" i="22"/>
  <c r="D1671" i="22"/>
  <c r="D1670" i="22"/>
  <c r="D1669" i="22"/>
  <c r="D1668" i="22"/>
  <c r="D1667" i="22"/>
  <c r="D1666" i="22"/>
  <c r="D1665" i="22"/>
  <c r="D1664" i="22"/>
  <c r="D1663" i="22"/>
  <c r="D1662" i="22"/>
  <c r="D1661" i="22"/>
  <c r="D1660" i="22"/>
  <c r="D1659" i="22"/>
  <c r="D1658" i="22"/>
  <c r="D1657" i="22"/>
  <c r="D1656" i="22"/>
  <c r="D1655" i="22"/>
  <c r="D1654" i="22"/>
  <c r="D1653" i="22"/>
  <c r="D1652" i="22"/>
  <c r="D1651" i="22"/>
  <c r="D1650" i="22"/>
  <c r="D1649" i="22"/>
  <c r="D1648" i="22"/>
  <c r="D1647" i="22"/>
  <c r="D1646" i="22"/>
  <c r="D1645" i="22"/>
  <c r="D1644" i="22"/>
  <c r="D1643" i="22"/>
  <c r="D1642" i="22"/>
  <c r="D1641" i="22"/>
  <c r="D1640" i="22"/>
  <c r="D1639" i="22"/>
  <c r="D1638" i="22"/>
  <c r="D1637" i="22"/>
  <c r="D1636" i="22"/>
  <c r="D1635" i="22"/>
  <c r="D1634" i="22"/>
  <c r="D1633" i="22"/>
  <c r="D1632" i="22"/>
  <c r="D1631" i="22"/>
  <c r="D1630" i="22"/>
  <c r="D1629" i="22"/>
  <c r="D1628" i="22"/>
  <c r="D1627" i="22"/>
  <c r="D1626" i="22"/>
  <c r="D1625" i="22"/>
  <c r="D1624" i="22"/>
  <c r="D1623" i="22"/>
  <c r="D1622" i="22"/>
  <c r="D1621" i="22"/>
  <c r="D1620" i="22"/>
  <c r="D1619" i="22"/>
  <c r="D1618" i="22"/>
  <c r="D1617" i="22"/>
  <c r="D1616" i="22"/>
  <c r="D1615" i="22"/>
  <c r="D1614" i="22"/>
  <c r="D1613" i="22"/>
  <c r="D1612" i="22"/>
  <c r="D1611" i="22"/>
  <c r="D1610" i="22"/>
  <c r="D1609" i="22"/>
  <c r="D1608" i="22"/>
  <c r="D1607" i="22"/>
  <c r="D1606" i="22"/>
  <c r="D1605" i="22"/>
  <c r="D1604" i="22"/>
  <c r="D1603" i="22"/>
  <c r="D1602" i="22"/>
  <c r="D1601" i="22"/>
  <c r="D1600" i="22"/>
  <c r="D1599" i="22"/>
  <c r="D1598" i="22"/>
  <c r="D1597" i="22"/>
  <c r="D1596" i="22"/>
  <c r="D1595" i="22"/>
  <c r="D1594" i="22"/>
  <c r="D1593" i="22"/>
  <c r="D1592" i="22"/>
  <c r="D1591" i="22"/>
  <c r="D1590" i="22"/>
  <c r="D1589" i="22"/>
  <c r="D1588" i="22"/>
  <c r="D1587" i="22"/>
  <c r="D1586" i="22"/>
  <c r="D1585" i="22"/>
  <c r="D1584" i="22"/>
  <c r="D1583" i="22"/>
  <c r="D1582" i="22"/>
  <c r="D1581" i="22"/>
  <c r="D1580" i="22"/>
  <c r="D1579" i="22"/>
  <c r="D1578" i="22"/>
  <c r="D1577" i="22"/>
  <c r="D1576" i="22"/>
  <c r="D1575" i="22"/>
  <c r="D1574" i="22"/>
  <c r="D1573" i="22"/>
  <c r="D1572" i="22"/>
  <c r="D1571" i="22"/>
  <c r="D1570" i="22"/>
  <c r="D1569" i="22"/>
  <c r="D1568" i="22"/>
  <c r="D1567" i="22"/>
  <c r="D1566" i="22"/>
  <c r="D1565" i="22"/>
  <c r="D1564" i="22"/>
  <c r="D1563" i="22"/>
  <c r="D1562" i="22"/>
  <c r="D1561" i="22"/>
  <c r="D1560" i="22"/>
  <c r="D1559" i="22"/>
  <c r="D1558" i="22"/>
  <c r="D1557" i="22"/>
  <c r="D1556" i="22"/>
  <c r="D1555" i="22"/>
  <c r="D1554" i="22"/>
  <c r="D1553" i="22"/>
  <c r="D1552" i="22"/>
  <c r="D1551" i="22"/>
  <c r="D1550" i="22"/>
  <c r="D1549" i="22"/>
  <c r="D1548" i="22"/>
  <c r="D1547" i="22"/>
  <c r="D1546" i="22"/>
  <c r="D1545" i="22"/>
  <c r="D1544" i="22"/>
  <c r="D1543" i="22"/>
  <c r="D1542" i="22"/>
  <c r="D1541" i="22"/>
  <c r="D1540" i="22"/>
  <c r="D1539" i="22"/>
  <c r="D1538" i="22"/>
  <c r="D1537" i="22"/>
  <c r="D1536" i="22"/>
  <c r="D1535" i="22"/>
  <c r="D1534" i="22"/>
  <c r="D1533" i="22"/>
  <c r="D1532" i="22"/>
  <c r="D1531" i="22"/>
  <c r="D1530" i="22"/>
  <c r="D1529" i="22"/>
  <c r="D1528" i="22"/>
  <c r="D1527" i="22"/>
  <c r="D1526" i="22"/>
  <c r="D1525" i="22"/>
  <c r="D1524" i="22"/>
  <c r="D1523" i="22"/>
  <c r="D1522" i="22"/>
  <c r="D1521" i="22"/>
  <c r="D1520" i="22"/>
  <c r="D1519" i="22"/>
  <c r="D1518" i="22"/>
  <c r="D1517" i="22"/>
  <c r="D1516" i="22"/>
  <c r="D1515" i="22"/>
  <c r="D1514" i="22"/>
  <c r="D1513" i="22"/>
  <c r="D1512" i="22"/>
  <c r="D1511" i="22"/>
  <c r="D1510" i="22"/>
  <c r="D1509" i="22"/>
  <c r="D1508" i="22"/>
  <c r="D1507" i="22"/>
  <c r="D1506" i="22"/>
  <c r="D1505" i="22"/>
  <c r="D1504" i="22"/>
  <c r="D1503" i="22"/>
  <c r="D1502" i="22"/>
  <c r="D1501" i="22"/>
  <c r="D1500" i="22"/>
  <c r="D1499" i="22"/>
  <c r="D1498" i="22"/>
  <c r="D1497" i="22"/>
  <c r="D1496" i="22"/>
  <c r="D1495" i="22"/>
  <c r="D1494" i="22"/>
  <c r="D1493" i="22"/>
  <c r="D1492" i="22"/>
  <c r="D1491" i="22"/>
  <c r="D1490" i="22"/>
  <c r="D1489" i="22"/>
  <c r="D1488" i="22"/>
  <c r="D1487" i="22"/>
  <c r="D1486" i="22"/>
  <c r="D1485" i="22"/>
  <c r="D1484" i="22"/>
  <c r="D1483" i="22"/>
  <c r="D1482" i="22"/>
  <c r="D1481" i="22"/>
  <c r="D1480" i="22"/>
  <c r="D1479" i="22"/>
  <c r="D1478" i="22"/>
  <c r="D1477" i="22"/>
  <c r="D1476" i="22"/>
  <c r="D1475" i="22"/>
  <c r="D1474" i="22"/>
  <c r="D1473" i="22"/>
  <c r="D1472" i="22"/>
  <c r="D1471" i="22"/>
  <c r="D1470" i="22"/>
  <c r="D1469" i="22"/>
  <c r="D1468" i="22"/>
  <c r="D1467" i="22"/>
  <c r="D1466" i="22"/>
  <c r="D1465" i="22"/>
  <c r="D1464" i="22"/>
  <c r="D1463" i="22"/>
  <c r="D1462" i="22"/>
  <c r="D1461" i="22"/>
  <c r="D1460" i="22"/>
  <c r="D1459" i="22"/>
  <c r="D1458" i="22"/>
  <c r="D1457" i="22"/>
  <c r="D1456" i="22"/>
  <c r="D1455" i="22"/>
  <c r="D1454" i="22"/>
  <c r="D1453" i="22"/>
  <c r="D1452" i="22"/>
  <c r="D1451" i="22"/>
  <c r="D1450" i="22"/>
  <c r="D1449" i="22"/>
  <c r="D1448" i="22"/>
  <c r="D1447" i="22"/>
  <c r="D1446" i="22"/>
  <c r="D1445" i="22"/>
  <c r="D1444" i="22"/>
  <c r="D1443" i="22"/>
  <c r="D1442" i="22"/>
  <c r="D1441" i="22"/>
  <c r="D1440" i="22"/>
  <c r="D1439" i="22"/>
  <c r="D1438" i="22"/>
  <c r="D1437" i="22"/>
  <c r="D1436" i="22"/>
  <c r="D1435" i="22"/>
  <c r="D1434" i="22"/>
  <c r="D1433" i="22"/>
  <c r="D1432" i="22"/>
  <c r="D1431" i="22"/>
  <c r="D1430" i="22"/>
  <c r="D1429" i="22"/>
  <c r="D1428" i="22"/>
  <c r="D1427" i="22"/>
  <c r="D1426" i="22"/>
  <c r="D1425" i="22"/>
  <c r="D1424" i="22"/>
  <c r="D1423" i="22"/>
  <c r="D1422" i="22"/>
  <c r="D1421" i="22"/>
  <c r="D1420" i="22"/>
  <c r="D1419" i="22"/>
  <c r="D1418" i="22"/>
  <c r="D1417" i="22"/>
  <c r="D1416" i="22"/>
  <c r="D1415" i="22"/>
  <c r="D1414" i="22"/>
  <c r="D1413" i="22"/>
  <c r="D1412" i="22"/>
  <c r="D1411" i="22"/>
  <c r="D1410" i="22"/>
  <c r="D1409" i="22"/>
  <c r="D1408" i="22"/>
  <c r="D1407" i="22"/>
  <c r="D1406" i="22"/>
  <c r="D1405" i="22"/>
  <c r="D1404" i="22"/>
  <c r="D1403" i="22"/>
  <c r="D1402" i="22"/>
  <c r="D1401" i="22"/>
  <c r="D1400" i="22"/>
  <c r="D1399" i="22"/>
  <c r="D1398" i="22"/>
  <c r="D1397" i="22"/>
  <c r="D1396" i="22"/>
  <c r="D1395" i="22"/>
  <c r="D1394" i="22"/>
  <c r="D1393" i="22"/>
  <c r="D1392" i="22"/>
  <c r="D1391" i="22"/>
  <c r="D1390" i="22"/>
  <c r="D1389" i="22"/>
  <c r="D1388" i="22"/>
  <c r="D1387" i="22"/>
  <c r="D1386" i="22"/>
  <c r="D1385" i="22"/>
  <c r="D1384" i="22"/>
  <c r="D1383" i="22"/>
  <c r="D1382" i="22"/>
  <c r="D1381" i="22"/>
  <c r="D1380" i="22"/>
  <c r="D1379" i="22"/>
  <c r="D1378" i="22"/>
  <c r="D1377" i="22"/>
  <c r="D1376" i="22"/>
  <c r="D1375" i="22"/>
  <c r="D1374" i="22"/>
  <c r="D1373" i="22"/>
  <c r="D1372" i="22"/>
  <c r="D1371" i="22"/>
  <c r="D1370" i="22"/>
  <c r="D1369" i="22"/>
  <c r="D1368" i="22"/>
  <c r="D1367" i="22"/>
  <c r="D1366" i="22"/>
  <c r="D1365" i="22"/>
  <c r="D1364" i="22"/>
  <c r="D1363" i="22"/>
  <c r="D1362" i="22"/>
  <c r="D1361" i="22"/>
  <c r="D1360" i="22"/>
  <c r="D1359" i="22"/>
  <c r="D1358" i="22"/>
  <c r="D1357" i="22"/>
  <c r="D1356" i="22"/>
  <c r="D1355" i="22"/>
  <c r="D1354" i="22"/>
  <c r="D1353" i="22"/>
  <c r="D1352" i="22"/>
  <c r="D1351" i="22"/>
  <c r="D1350" i="22"/>
  <c r="D1349" i="22"/>
  <c r="D1348" i="22"/>
  <c r="D1347" i="22"/>
  <c r="D1346" i="22"/>
  <c r="D1345" i="22"/>
  <c r="D1344" i="22"/>
  <c r="D1343" i="22"/>
  <c r="D1342" i="22"/>
  <c r="D1341" i="22"/>
  <c r="D1340" i="22"/>
  <c r="D1339" i="22"/>
  <c r="D1338" i="22"/>
  <c r="D1337" i="22"/>
  <c r="D1336" i="22"/>
  <c r="D1335" i="22"/>
  <c r="D1334" i="22"/>
  <c r="D1333" i="22"/>
  <c r="D1332" i="22"/>
  <c r="D1331" i="22"/>
  <c r="D1330" i="22"/>
  <c r="D1329" i="22"/>
  <c r="D1328" i="22"/>
  <c r="D1327" i="22"/>
  <c r="D1326" i="22"/>
  <c r="D1325" i="22"/>
  <c r="D1324" i="22"/>
  <c r="D1323" i="22"/>
  <c r="D1322" i="22"/>
  <c r="D1321" i="22"/>
  <c r="D1320" i="22"/>
  <c r="D1319" i="22"/>
  <c r="D1318" i="22"/>
  <c r="D1317" i="22"/>
  <c r="D1316" i="22"/>
  <c r="D1315" i="22"/>
  <c r="D1314" i="22"/>
  <c r="D1313" i="22"/>
  <c r="D1312" i="22"/>
  <c r="D1311" i="22"/>
  <c r="D1310" i="22"/>
  <c r="D1309" i="22"/>
  <c r="D1308" i="22"/>
  <c r="D1307" i="22"/>
  <c r="D1306" i="22"/>
  <c r="D1305" i="22"/>
  <c r="D1304" i="22"/>
  <c r="D1303" i="22"/>
  <c r="D1302" i="22"/>
  <c r="D1301" i="22"/>
  <c r="D1300" i="22"/>
  <c r="D1299" i="22"/>
  <c r="D1298" i="22"/>
  <c r="D1297" i="22"/>
  <c r="D1296" i="22"/>
  <c r="D1295" i="22"/>
  <c r="D1294" i="22"/>
  <c r="D1293" i="22"/>
  <c r="D1292" i="22"/>
  <c r="D1291" i="22"/>
  <c r="D1290" i="22"/>
  <c r="D1289" i="22"/>
  <c r="D1288" i="22"/>
  <c r="D1287" i="22"/>
  <c r="D1286" i="22"/>
  <c r="D1285" i="22"/>
  <c r="D1284" i="22"/>
  <c r="D1283" i="22"/>
  <c r="D1282" i="22"/>
  <c r="D1281" i="22"/>
  <c r="D1280" i="22"/>
  <c r="D1279" i="22"/>
  <c r="D1278" i="22"/>
  <c r="D1277" i="22"/>
  <c r="D1276" i="22"/>
  <c r="D1275" i="22"/>
  <c r="D1274" i="22"/>
  <c r="D1273" i="22"/>
  <c r="D1272" i="22"/>
  <c r="D1271" i="22"/>
  <c r="D1270" i="22"/>
  <c r="D1269" i="22"/>
  <c r="D1268" i="22"/>
  <c r="D1267" i="22"/>
  <c r="D1266" i="22"/>
  <c r="D1265" i="22"/>
  <c r="D1264" i="22"/>
  <c r="D1263" i="22"/>
  <c r="D1262" i="22"/>
  <c r="D1261" i="22"/>
  <c r="D1260" i="22"/>
  <c r="D1259" i="22"/>
  <c r="D1258" i="22"/>
  <c r="D1257" i="22"/>
  <c r="D1256" i="22"/>
  <c r="D1255" i="22"/>
  <c r="D1254" i="22"/>
  <c r="D1253" i="22"/>
  <c r="D1252" i="22"/>
  <c r="D1251" i="22"/>
  <c r="D1250" i="22"/>
  <c r="D1249" i="22"/>
  <c r="D1248" i="22"/>
  <c r="D1247" i="22"/>
  <c r="D1246" i="22"/>
  <c r="D1245" i="22"/>
  <c r="D1244" i="22"/>
  <c r="D1243" i="22"/>
  <c r="D1242" i="22"/>
  <c r="D1241" i="22"/>
  <c r="D1240" i="22"/>
  <c r="D1239" i="22"/>
  <c r="D1238" i="22"/>
  <c r="D1237" i="22"/>
  <c r="D1236" i="22"/>
  <c r="D1235" i="22"/>
  <c r="D1234" i="22"/>
  <c r="D1233" i="22"/>
  <c r="D1232" i="22"/>
  <c r="D1231" i="22"/>
  <c r="D1230" i="22"/>
  <c r="D1229" i="22"/>
  <c r="D1228" i="22"/>
  <c r="D1227" i="22"/>
  <c r="D1226" i="22"/>
  <c r="D1225" i="22"/>
  <c r="D1224" i="22"/>
  <c r="D1223" i="22"/>
  <c r="D1222" i="22"/>
  <c r="D1221" i="22"/>
  <c r="D1220" i="22"/>
  <c r="D1219" i="22"/>
  <c r="D1218" i="22"/>
  <c r="D1217" i="22"/>
  <c r="D1216" i="22"/>
  <c r="D1215" i="22"/>
  <c r="D1214" i="22"/>
  <c r="D1213" i="22"/>
  <c r="D1212" i="22"/>
  <c r="D1211" i="22"/>
  <c r="D1210" i="22"/>
  <c r="D1209" i="22"/>
  <c r="D1208" i="22"/>
  <c r="D1207" i="22"/>
  <c r="D1206" i="22"/>
  <c r="D1205" i="22"/>
  <c r="D1204" i="22"/>
  <c r="D1203" i="22"/>
  <c r="D1202" i="22"/>
  <c r="D1201" i="22"/>
  <c r="D1200" i="22"/>
  <c r="D1199" i="22"/>
  <c r="D1198" i="22"/>
  <c r="D1197" i="22"/>
  <c r="D1196" i="22"/>
  <c r="D1195" i="22"/>
  <c r="D1194" i="22"/>
  <c r="D1193" i="22"/>
  <c r="D1192" i="22"/>
  <c r="D1191" i="22"/>
  <c r="D1190" i="22"/>
  <c r="D1189" i="22"/>
  <c r="D1188" i="22"/>
  <c r="D1187" i="22"/>
  <c r="D1186" i="22"/>
  <c r="D1185" i="22"/>
  <c r="D1184" i="22"/>
  <c r="D1183" i="22"/>
  <c r="D1182" i="22"/>
  <c r="D1181" i="22"/>
  <c r="D1180" i="22"/>
  <c r="D1179" i="22"/>
  <c r="D1178" i="22"/>
  <c r="D1177" i="22"/>
  <c r="D1176" i="22"/>
  <c r="D1175" i="22"/>
  <c r="D1174" i="22"/>
  <c r="D1173" i="22"/>
  <c r="D1172" i="22"/>
  <c r="D1171" i="22"/>
  <c r="D1170" i="22"/>
  <c r="D1169" i="22"/>
  <c r="D1168" i="22"/>
  <c r="D1167" i="22"/>
  <c r="D1166" i="22"/>
  <c r="D1165" i="22"/>
  <c r="D1164" i="22"/>
  <c r="D1163" i="22"/>
  <c r="D1162" i="22"/>
  <c r="D1161" i="22"/>
  <c r="D1160" i="22"/>
  <c r="D1159" i="22"/>
  <c r="D1158" i="22"/>
  <c r="D1157" i="22"/>
  <c r="D1156" i="22"/>
  <c r="D1155" i="22"/>
  <c r="D1154" i="22"/>
  <c r="D1153" i="22"/>
  <c r="D1152" i="22"/>
  <c r="D1151" i="22"/>
  <c r="D1150" i="22"/>
  <c r="D1149" i="22"/>
  <c r="D1148" i="22"/>
  <c r="D1147" i="22"/>
  <c r="D1146" i="22"/>
  <c r="D1145" i="22"/>
  <c r="D1144" i="22"/>
  <c r="D1143" i="22"/>
  <c r="D1142" i="22"/>
  <c r="D1141" i="22"/>
  <c r="D1140" i="22"/>
  <c r="D1139" i="22"/>
  <c r="D1138" i="22"/>
  <c r="D1137" i="22"/>
  <c r="D1136" i="22"/>
  <c r="D1135" i="22"/>
  <c r="D1134" i="22"/>
  <c r="D1133" i="22"/>
  <c r="D1132" i="22"/>
  <c r="D1131" i="22"/>
  <c r="D1130" i="22"/>
  <c r="D1129" i="22"/>
  <c r="D1128" i="22"/>
  <c r="D1127" i="22"/>
  <c r="D1126" i="22"/>
  <c r="D1125" i="22"/>
  <c r="D1124" i="22"/>
  <c r="D1123" i="22"/>
  <c r="D1122" i="22"/>
  <c r="D1121" i="22"/>
  <c r="D1120" i="22"/>
  <c r="D1119" i="22"/>
  <c r="D1118" i="22"/>
  <c r="D1117" i="22"/>
  <c r="D1116" i="22"/>
  <c r="D1115" i="22"/>
  <c r="D1114" i="22"/>
  <c r="D1113" i="22"/>
  <c r="D1112" i="22"/>
  <c r="D1111" i="22"/>
  <c r="D1110" i="22"/>
  <c r="D1109" i="22"/>
  <c r="D1108" i="22"/>
  <c r="D1107" i="22"/>
  <c r="D1106" i="22"/>
  <c r="D1105" i="22"/>
  <c r="D1104" i="22"/>
  <c r="D1103" i="22"/>
  <c r="D1102" i="22"/>
  <c r="D1101" i="22"/>
  <c r="D1100" i="22"/>
  <c r="D1099" i="22"/>
  <c r="D1098" i="22"/>
  <c r="D1097" i="22"/>
  <c r="D1096" i="22"/>
  <c r="D1095" i="22"/>
  <c r="D1094" i="22"/>
  <c r="D1093" i="22"/>
  <c r="D1092" i="22"/>
  <c r="D1091" i="22"/>
  <c r="D1090" i="22"/>
  <c r="D1089" i="22"/>
  <c r="D1088" i="22"/>
  <c r="D1087" i="22"/>
  <c r="D1086" i="22"/>
  <c r="D1085" i="22"/>
  <c r="D1084" i="22"/>
  <c r="D1083" i="22"/>
  <c r="D1082" i="22"/>
  <c r="D1081" i="22"/>
  <c r="D1080" i="22"/>
  <c r="D1079" i="22"/>
  <c r="D1078" i="22"/>
  <c r="D1077" i="22"/>
  <c r="D1076" i="22"/>
  <c r="D1075" i="22"/>
  <c r="D1074" i="22"/>
  <c r="D1073" i="22"/>
  <c r="D1072" i="22"/>
  <c r="D1071" i="22"/>
  <c r="D1070" i="22"/>
  <c r="D1069" i="22"/>
  <c r="D1068" i="22"/>
  <c r="D1067" i="22"/>
  <c r="D1066" i="22"/>
  <c r="D1065" i="22"/>
  <c r="D1064" i="22"/>
  <c r="D1063" i="22"/>
  <c r="D1062" i="22"/>
  <c r="D1061" i="22"/>
  <c r="D1060" i="22"/>
  <c r="D1059" i="22"/>
  <c r="D1058" i="22"/>
  <c r="D1057" i="22"/>
  <c r="D1056" i="22"/>
  <c r="D1055" i="22"/>
  <c r="D1054" i="22"/>
  <c r="D1053" i="22"/>
  <c r="D1052" i="22"/>
  <c r="D1051" i="22"/>
  <c r="D1050" i="22"/>
  <c r="D1049" i="22"/>
  <c r="D1048" i="22"/>
  <c r="D1047" i="22"/>
  <c r="D1046" i="22"/>
  <c r="D1045" i="22"/>
  <c r="D1044" i="22"/>
  <c r="D1043" i="22"/>
  <c r="D1042" i="22"/>
  <c r="D1041" i="22"/>
  <c r="D1040" i="22"/>
  <c r="D1039" i="22"/>
  <c r="D1038" i="22"/>
  <c r="D1037" i="22"/>
  <c r="D1036" i="22"/>
  <c r="D1035" i="22"/>
  <c r="D1034" i="22"/>
  <c r="D1033" i="22"/>
  <c r="D1032" i="22"/>
  <c r="D1031" i="22"/>
  <c r="D1030" i="22"/>
  <c r="D1029" i="22"/>
  <c r="D1028" i="22"/>
  <c r="D1027" i="22"/>
  <c r="D1026" i="22"/>
  <c r="D1025" i="22"/>
  <c r="D1024" i="22"/>
  <c r="D1023" i="22"/>
  <c r="D1022" i="22"/>
  <c r="D1021" i="22"/>
  <c r="D1020" i="22"/>
  <c r="D1019" i="22"/>
  <c r="D1018" i="22"/>
  <c r="D1017" i="22"/>
  <c r="D1016" i="22"/>
  <c r="D1015" i="22"/>
  <c r="D1014" i="22"/>
  <c r="D1013" i="22"/>
  <c r="D1012" i="22"/>
  <c r="D1011" i="22"/>
  <c r="D1010" i="22"/>
  <c r="D1009" i="22"/>
  <c r="D1008" i="22"/>
  <c r="D1007" i="22"/>
  <c r="D1006" i="22"/>
  <c r="D1005" i="22"/>
  <c r="D1004" i="22"/>
  <c r="D1003" i="22"/>
  <c r="D1002" i="22"/>
  <c r="D1001" i="22"/>
  <c r="D1000" i="22"/>
  <c r="D999" i="22"/>
  <c r="D998" i="22"/>
  <c r="D997" i="22"/>
  <c r="D996" i="22"/>
  <c r="D995" i="22"/>
  <c r="D994" i="22"/>
  <c r="D993" i="22"/>
  <c r="D992" i="22"/>
  <c r="D991" i="22"/>
  <c r="D990" i="22"/>
  <c r="D989" i="22"/>
  <c r="D988" i="22"/>
  <c r="D987" i="22"/>
  <c r="D986" i="22"/>
  <c r="D985" i="22"/>
  <c r="D984" i="22"/>
  <c r="D983" i="22"/>
  <c r="D982" i="22"/>
  <c r="D981" i="22"/>
  <c r="D980" i="22"/>
  <c r="D979" i="22"/>
  <c r="D978" i="22"/>
  <c r="D977" i="22"/>
  <c r="D976" i="22"/>
  <c r="D975" i="22"/>
  <c r="D974" i="22"/>
  <c r="D973" i="22"/>
  <c r="D972" i="22"/>
  <c r="D971" i="22"/>
  <c r="D970" i="22"/>
  <c r="D969" i="22"/>
  <c r="D968" i="22"/>
  <c r="D967" i="22"/>
  <c r="D966" i="22"/>
  <c r="D965" i="22"/>
  <c r="D964" i="22"/>
  <c r="D963" i="22"/>
  <c r="D962" i="22"/>
  <c r="D961" i="22"/>
  <c r="D960" i="22"/>
  <c r="D959" i="22"/>
  <c r="D958" i="22"/>
  <c r="D957" i="22"/>
  <c r="D956" i="22"/>
  <c r="D955" i="22"/>
  <c r="D954" i="22"/>
  <c r="D953" i="22"/>
  <c r="D952" i="22"/>
  <c r="D951" i="22"/>
  <c r="D950" i="22"/>
  <c r="D949" i="22"/>
  <c r="D948" i="22"/>
  <c r="D947" i="22"/>
  <c r="D946" i="22"/>
  <c r="D945" i="22"/>
  <c r="D944" i="22"/>
  <c r="D943" i="22"/>
  <c r="D942" i="22"/>
  <c r="D941" i="22"/>
  <c r="D940" i="22"/>
  <c r="D939" i="22"/>
  <c r="D938" i="22"/>
  <c r="D937" i="22"/>
  <c r="D936" i="22"/>
  <c r="D935" i="22"/>
  <c r="D934" i="22"/>
  <c r="D933" i="22"/>
  <c r="D932" i="22"/>
  <c r="D931" i="22"/>
  <c r="D930" i="22"/>
  <c r="D929" i="22"/>
  <c r="D928" i="22"/>
  <c r="D927" i="22"/>
  <c r="D926" i="22"/>
  <c r="D925" i="22"/>
  <c r="D924" i="22"/>
  <c r="D923" i="22"/>
  <c r="D922" i="22"/>
  <c r="D921" i="22"/>
  <c r="D920" i="22"/>
  <c r="D919" i="22"/>
  <c r="D918" i="22"/>
  <c r="D917" i="22"/>
  <c r="D916" i="22"/>
  <c r="D915" i="22"/>
  <c r="D914" i="22"/>
  <c r="D913" i="22"/>
  <c r="D912" i="22"/>
  <c r="D911" i="22"/>
  <c r="D910" i="22"/>
  <c r="D909" i="22"/>
  <c r="D908" i="22"/>
  <c r="D907" i="22"/>
  <c r="D906" i="22"/>
  <c r="D905" i="22"/>
  <c r="D904" i="22"/>
  <c r="D903" i="22"/>
  <c r="D902" i="22"/>
  <c r="D901" i="22"/>
  <c r="D900" i="22"/>
  <c r="D899" i="22"/>
  <c r="D898" i="22"/>
  <c r="D897" i="22"/>
  <c r="D896" i="22"/>
  <c r="D895" i="22"/>
  <c r="D894" i="22"/>
  <c r="D893" i="22"/>
  <c r="D892" i="22"/>
  <c r="D891" i="22"/>
  <c r="D890" i="22"/>
  <c r="D889" i="22"/>
  <c r="D888" i="22"/>
  <c r="D887" i="22"/>
  <c r="D886" i="22"/>
  <c r="D885" i="22"/>
  <c r="D884" i="22"/>
  <c r="D883" i="22"/>
  <c r="D882" i="22"/>
  <c r="D881" i="22"/>
  <c r="D880" i="22"/>
  <c r="D879" i="22"/>
  <c r="D878" i="22"/>
  <c r="D877" i="22"/>
  <c r="D876" i="22"/>
  <c r="D875" i="22"/>
  <c r="D874" i="22"/>
  <c r="D873" i="22"/>
  <c r="D872" i="22"/>
  <c r="D871" i="22"/>
  <c r="D870" i="22"/>
  <c r="D869" i="22"/>
  <c r="D868" i="22"/>
  <c r="D867" i="22"/>
  <c r="D866" i="22"/>
  <c r="D865" i="22"/>
  <c r="D864" i="22"/>
  <c r="D863" i="22"/>
  <c r="D862" i="22"/>
  <c r="D861" i="22"/>
  <c r="D860" i="22"/>
  <c r="D859" i="22"/>
  <c r="D858" i="22"/>
  <c r="D857" i="22"/>
  <c r="D856" i="22"/>
  <c r="D855" i="22"/>
  <c r="D854" i="22"/>
  <c r="D853" i="22"/>
  <c r="D852" i="22"/>
  <c r="D851" i="22"/>
  <c r="D850" i="22"/>
  <c r="D849" i="22"/>
  <c r="D848" i="22"/>
  <c r="D847" i="22"/>
  <c r="D846" i="22"/>
  <c r="D845" i="22"/>
  <c r="D844" i="22"/>
  <c r="D843" i="22"/>
  <c r="D842" i="22"/>
  <c r="D841" i="22"/>
  <c r="D840" i="22"/>
  <c r="D839" i="22"/>
  <c r="D838" i="22"/>
  <c r="D837" i="22"/>
  <c r="D836" i="22"/>
  <c r="D835" i="22"/>
  <c r="D834" i="22"/>
  <c r="D833" i="22"/>
  <c r="D832" i="22"/>
  <c r="D831" i="22"/>
  <c r="D830" i="22"/>
  <c r="D829" i="22"/>
  <c r="D828" i="22"/>
  <c r="D827" i="22"/>
  <c r="D826" i="22"/>
  <c r="D825" i="22"/>
  <c r="D824" i="22"/>
  <c r="D823" i="22"/>
  <c r="D822" i="22"/>
  <c r="D821" i="22"/>
  <c r="D820" i="22"/>
  <c r="D819" i="22"/>
  <c r="D818" i="22"/>
  <c r="D817" i="22"/>
  <c r="D816" i="22"/>
  <c r="D815" i="22"/>
  <c r="D814" i="22"/>
  <c r="D813" i="22"/>
  <c r="D812" i="22"/>
  <c r="D811" i="22"/>
  <c r="D810" i="22"/>
  <c r="D809" i="22"/>
  <c r="D808" i="22"/>
  <c r="D807" i="22"/>
  <c r="D806" i="22"/>
  <c r="D805" i="22"/>
  <c r="D804" i="22"/>
  <c r="D803" i="22"/>
  <c r="D802" i="22"/>
  <c r="D801" i="22"/>
  <c r="D800" i="22"/>
  <c r="D799" i="22"/>
  <c r="D798" i="22"/>
  <c r="D797" i="22"/>
  <c r="D796" i="22"/>
  <c r="D795" i="22"/>
  <c r="D794" i="22"/>
  <c r="D793" i="22"/>
  <c r="D792" i="22"/>
  <c r="D791" i="22"/>
  <c r="D790" i="22"/>
  <c r="D789" i="22"/>
  <c r="D788" i="22"/>
  <c r="D787" i="22"/>
  <c r="D786" i="22"/>
  <c r="D785" i="22"/>
  <c r="D784" i="22"/>
  <c r="D783" i="22"/>
  <c r="D782" i="22"/>
  <c r="D781" i="22"/>
  <c r="D780" i="22"/>
  <c r="D779" i="22"/>
  <c r="D778" i="22"/>
  <c r="D777" i="22"/>
  <c r="D776" i="22"/>
  <c r="D775" i="22"/>
  <c r="D774" i="22"/>
  <c r="D773" i="22"/>
  <c r="D772" i="22"/>
  <c r="D771" i="22"/>
  <c r="D770" i="22"/>
  <c r="D769" i="22"/>
  <c r="D768" i="22"/>
  <c r="D767" i="22"/>
  <c r="D766" i="22"/>
  <c r="D765" i="22"/>
  <c r="D764" i="22"/>
  <c r="D763" i="22"/>
  <c r="D762" i="22"/>
  <c r="D761" i="22"/>
  <c r="D760" i="22"/>
  <c r="D759" i="22"/>
  <c r="D758" i="22"/>
  <c r="D757" i="22"/>
  <c r="D756" i="22"/>
  <c r="D755" i="22"/>
  <c r="D754" i="22"/>
  <c r="D753" i="22"/>
  <c r="D752" i="22"/>
  <c r="D751" i="22"/>
  <c r="D750" i="22"/>
  <c r="D749" i="22"/>
  <c r="D748" i="22"/>
  <c r="D747" i="22"/>
  <c r="D746" i="22"/>
  <c r="D745" i="22"/>
  <c r="D744" i="22"/>
  <c r="D743" i="22"/>
  <c r="D742" i="22"/>
  <c r="D741" i="22"/>
  <c r="D740" i="22"/>
  <c r="D739" i="22"/>
  <c r="D738" i="22"/>
  <c r="D737" i="22"/>
  <c r="D736" i="22"/>
  <c r="D735" i="22"/>
  <c r="D734" i="22"/>
  <c r="D733" i="22"/>
  <c r="D732" i="22"/>
  <c r="D731" i="22"/>
  <c r="D730" i="22"/>
  <c r="D729" i="22"/>
  <c r="D728" i="22"/>
  <c r="D727" i="22"/>
  <c r="D726" i="22"/>
  <c r="D725" i="22"/>
  <c r="D724" i="22"/>
  <c r="D723" i="22"/>
  <c r="D722" i="22"/>
  <c r="D721" i="22"/>
  <c r="D720" i="22"/>
  <c r="D719" i="22"/>
  <c r="D718" i="22"/>
  <c r="D717" i="22"/>
  <c r="D716" i="22"/>
  <c r="D715" i="22"/>
  <c r="D714" i="22"/>
  <c r="D713" i="22"/>
  <c r="D712" i="22"/>
  <c r="D711" i="22"/>
  <c r="D710" i="22"/>
  <c r="D709" i="22"/>
  <c r="D708" i="22"/>
  <c r="D707" i="22"/>
  <c r="D706" i="22"/>
  <c r="D705" i="22"/>
  <c r="D704" i="22"/>
  <c r="D703" i="22"/>
  <c r="D702" i="22"/>
  <c r="D701" i="22"/>
  <c r="D700" i="22"/>
  <c r="D699" i="22"/>
  <c r="D698" i="22"/>
  <c r="D697" i="22"/>
  <c r="D696" i="22"/>
  <c r="D695" i="22"/>
  <c r="D694" i="22"/>
  <c r="D693" i="22"/>
  <c r="D692" i="22"/>
  <c r="D691" i="22"/>
  <c r="D690" i="22"/>
  <c r="D689" i="22"/>
  <c r="D688" i="22"/>
  <c r="D687" i="22"/>
  <c r="D686" i="22"/>
  <c r="D685" i="22"/>
  <c r="D684" i="22"/>
  <c r="D683" i="22"/>
  <c r="D682" i="22"/>
  <c r="D681" i="22"/>
  <c r="D680" i="22"/>
  <c r="D679" i="22"/>
  <c r="D678" i="22"/>
  <c r="D677" i="22"/>
  <c r="D676" i="22"/>
  <c r="D675" i="22"/>
  <c r="D674" i="22"/>
  <c r="D673" i="22"/>
  <c r="D672" i="22"/>
  <c r="D671" i="22"/>
  <c r="D670" i="22"/>
  <c r="D669" i="22"/>
  <c r="D668" i="22"/>
  <c r="D667" i="22"/>
  <c r="D666" i="22"/>
  <c r="D665" i="22"/>
  <c r="D664" i="22"/>
  <c r="D663" i="22"/>
  <c r="D662" i="22"/>
  <c r="D661" i="22"/>
  <c r="D660" i="22"/>
  <c r="D659" i="22"/>
  <c r="D658" i="22"/>
  <c r="D657" i="22"/>
  <c r="D656" i="22"/>
  <c r="D655" i="22"/>
  <c r="D654" i="22"/>
  <c r="D653" i="22"/>
  <c r="D652" i="22"/>
  <c r="D651" i="22"/>
  <c r="D650" i="22"/>
  <c r="D649" i="22"/>
  <c r="D648" i="22"/>
  <c r="D647" i="22"/>
  <c r="D646" i="22"/>
  <c r="D645" i="22"/>
  <c r="D644" i="22"/>
  <c r="D643" i="22"/>
  <c r="D642" i="22"/>
  <c r="D641" i="22"/>
  <c r="D640" i="22"/>
  <c r="D639" i="22"/>
  <c r="D638" i="22"/>
  <c r="D637" i="22"/>
  <c r="D636" i="22"/>
  <c r="D635" i="22"/>
  <c r="D634" i="22"/>
  <c r="D633" i="22"/>
  <c r="D632" i="22"/>
  <c r="D631" i="22"/>
  <c r="D630" i="22"/>
  <c r="D629" i="22"/>
  <c r="D628" i="22"/>
  <c r="D627" i="22"/>
  <c r="D626" i="22"/>
  <c r="D625" i="22"/>
  <c r="D624" i="22"/>
  <c r="D623" i="22"/>
  <c r="D622" i="22"/>
  <c r="D621" i="22"/>
  <c r="D620" i="22"/>
  <c r="D619" i="22"/>
  <c r="D618" i="22"/>
  <c r="D617" i="22"/>
  <c r="D616" i="22"/>
  <c r="D615" i="22"/>
  <c r="D614" i="22"/>
  <c r="D613" i="22"/>
  <c r="D612" i="22"/>
  <c r="D611" i="22"/>
  <c r="D610" i="22"/>
  <c r="D609" i="22"/>
  <c r="D608" i="22"/>
  <c r="D607" i="22"/>
  <c r="D606" i="22"/>
  <c r="D605" i="22"/>
  <c r="D604" i="22"/>
  <c r="D603" i="22"/>
  <c r="D602" i="22"/>
  <c r="D601" i="22"/>
  <c r="D600" i="22"/>
  <c r="D599" i="22"/>
  <c r="D598" i="22"/>
  <c r="D597" i="22"/>
  <c r="D596" i="22"/>
  <c r="D595" i="22"/>
  <c r="D594" i="22"/>
  <c r="D593" i="22"/>
  <c r="D592" i="22"/>
  <c r="D591" i="22"/>
  <c r="D590" i="22"/>
  <c r="D589" i="22"/>
  <c r="D588" i="22"/>
  <c r="D587" i="22"/>
  <c r="D586" i="22"/>
  <c r="D585" i="22"/>
  <c r="D584" i="22"/>
  <c r="D583" i="22"/>
  <c r="D582" i="22"/>
  <c r="D581" i="22"/>
  <c r="D580" i="22"/>
  <c r="D579" i="22"/>
  <c r="D578" i="22"/>
  <c r="D577" i="22"/>
  <c r="D576" i="22"/>
  <c r="D575" i="22"/>
  <c r="D574" i="22"/>
  <c r="D573" i="22"/>
  <c r="D572" i="22"/>
  <c r="D571" i="22"/>
  <c r="D570" i="22"/>
  <c r="D569" i="22"/>
  <c r="D568" i="22"/>
  <c r="D567" i="22"/>
  <c r="D566" i="22"/>
  <c r="D565" i="22"/>
  <c r="D564" i="22"/>
  <c r="D563" i="22"/>
  <c r="D562" i="22"/>
  <c r="D561" i="22"/>
  <c r="D560" i="22"/>
  <c r="D559" i="22"/>
  <c r="D558" i="22"/>
  <c r="D557" i="22"/>
  <c r="D556" i="22"/>
  <c r="D555" i="22"/>
  <c r="D554" i="22"/>
  <c r="D553" i="22"/>
  <c r="D552" i="22"/>
  <c r="D551" i="22"/>
  <c r="D550" i="22"/>
  <c r="D549" i="22"/>
  <c r="D548" i="22"/>
  <c r="D547" i="22"/>
  <c r="D546" i="22"/>
  <c r="D545" i="22"/>
  <c r="D544" i="22"/>
  <c r="D543" i="22"/>
  <c r="D542" i="22"/>
  <c r="D541" i="22"/>
  <c r="D540" i="22"/>
  <c r="D539" i="22"/>
  <c r="D538" i="22"/>
  <c r="D537" i="22"/>
  <c r="D536" i="22"/>
  <c r="D535" i="22"/>
  <c r="D534" i="22"/>
  <c r="D533" i="22"/>
  <c r="D532" i="22"/>
  <c r="D531" i="22"/>
  <c r="D530" i="22"/>
  <c r="D529" i="22"/>
  <c r="D528" i="22"/>
  <c r="D527" i="22"/>
  <c r="D526" i="22"/>
  <c r="D525" i="22"/>
  <c r="D524" i="22"/>
  <c r="D523" i="22"/>
  <c r="D522" i="22"/>
  <c r="D521" i="22"/>
  <c r="D520" i="22"/>
  <c r="D519" i="22"/>
  <c r="D518" i="22"/>
  <c r="D517" i="22"/>
  <c r="D516" i="22"/>
  <c r="D515" i="22"/>
  <c r="D514" i="22"/>
  <c r="D513" i="22"/>
  <c r="D512" i="22"/>
  <c r="D511" i="22"/>
  <c r="D510" i="22"/>
  <c r="D509" i="22"/>
  <c r="D508" i="22"/>
  <c r="D507" i="22"/>
  <c r="D506" i="22"/>
  <c r="D505" i="22"/>
  <c r="D504" i="22"/>
  <c r="D503" i="22"/>
  <c r="D502" i="22"/>
  <c r="D501" i="22"/>
  <c r="D500" i="22"/>
  <c r="D499" i="22"/>
  <c r="D498" i="22"/>
  <c r="D497" i="22"/>
  <c r="D496" i="22"/>
  <c r="D495" i="22"/>
  <c r="D494" i="22"/>
  <c r="D493" i="22"/>
  <c r="D492" i="22"/>
  <c r="D491" i="22"/>
  <c r="D490" i="22"/>
  <c r="D489" i="22"/>
  <c r="D488" i="22"/>
  <c r="D487" i="22"/>
  <c r="D486" i="22"/>
  <c r="D485" i="22"/>
  <c r="D484" i="22"/>
  <c r="D483" i="22"/>
  <c r="D482" i="22"/>
  <c r="D481" i="22"/>
  <c r="D480" i="22"/>
  <c r="D479" i="22"/>
  <c r="D478" i="22"/>
  <c r="D477" i="22"/>
  <c r="D476" i="22"/>
  <c r="D475" i="22"/>
  <c r="D474" i="22"/>
  <c r="D473" i="22"/>
  <c r="D472" i="22"/>
  <c r="D471" i="22"/>
  <c r="D470" i="22"/>
  <c r="D469" i="22"/>
  <c r="D468" i="22"/>
  <c r="D467" i="22"/>
  <c r="D466" i="22"/>
  <c r="D465" i="22"/>
  <c r="D464" i="22"/>
  <c r="D463" i="22"/>
  <c r="D462" i="22"/>
  <c r="D461" i="22"/>
  <c r="D460" i="22"/>
  <c r="D459" i="22"/>
  <c r="D458" i="22"/>
  <c r="D457" i="22"/>
  <c r="D456" i="22"/>
  <c r="D455" i="22"/>
  <c r="D454" i="22"/>
  <c r="D453" i="22"/>
  <c r="D452" i="22"/>
  <c r="D451" i="22"/>
  <c r="D450" i="22"/>
  <c r="D449" i="22"/>
  <c r="D448" i="22"/>
  <c r="D447" i="22"/>
  <c r="D446" i="22"/>
  <c r="D445" i="22"/>
  <c r="D444" i="22"/>
  <c r="D443" i="22"/>
  <c r="D442" i="22"/>
  <c r="D441" i="22"/>
  <c r="D440" i="22"/>
  <c r="D439" i="22"/>
  <c r="D438" i="22"/>
  <c r="D437" i="22"/>
  <c r="D436" i="22"/>
  <c r="D435" i="22"/>
  <c r="D434" i="22"/>
  <c r="D433" i="22"/>
  <c r="D432" i="22"/>
  <c r="D431" i="22"/>
  <c r="D430" i="22"/>
  <c r="D429" i="22"/>
  <c r="D428" i="22"/>
  <c r="D427" i="22"/>
  <c r="D426" i="22"/>
  <c r="D425" i="22"/>
  <c r="D424" i="22"/>
  <c r="D423" i="22"/>
  <c r="D422" i="22"/>
  <c r="D421" i="22"/>
  <c r="D420" i="22"/>
  <c r="D419" i="22"/>
  <c r="D418" i="22"/>
  <c r="D417" i="22"/>
  <c r="D416" i="22"/>
  <c r="D415" i="22"/>
  <c r="D414" i="22"/>
  <c r="D413" i="22"/>
  <c r="D412" i="22"/>
  <c r="D411" i="22"/>
  <c r="D410" i="22"/>
  <c r="D409" i="22"/>
  <c r="D408" i="22"/>
  <c r="D407" i="22"/>
  <c r="D406" i="22"/>
  <c r="D405" i="22"/>
  <c r="D404" i="22"/>
  <c r="D403" i="22"/>
  <c r="D402" i="22"/>
  <c r="D401" i="22"/>
  <c r="D400" i="22"/>
  <c r="D399" i="22"/>
  <c r="D398" i="22"/>
  <c r="D397" i="22"/>
  <c r="D396" i="22"/>
  <c r="D395" i="22"/>
  <c r="D394" i="22"/>
  <c r="D393" i="22"/>
  <c r="D392" i="22"/>
  <c r="D391" i="22"/>
  <c r="D390" i="22"/>
  <c r="D389" i="22"/>
  <c r="D388" i="22"/>
  <c r="D387" i="22"/>
  <c r="D386" i="22"/>
  <c r="D385" i="22"/>
  <c r="D384" i="22"/>
  <c r="D383" i="22"/>
  <c r="D382" i="22"/>
  <c r="D381" i="22"/>
  <c r="D380" i="22"/>
  <c r="D379" i="22"/>
  <c r="D378" i="22"/>
  <c r="D377" i="22"/>
  <c r="D376" i="22"/>
  <c r="D375" i="22"/>
  <c r="D374" i="22"/>
  <c r="D373" i="22"/>
  <c r="D372" i="22"/>
  <c r="D371" i="22"/>
  <c r="D370" i="22"/>
  <c r="D369" i="22"/>
  <c r="D368" i="22"/>
  <c r="D367" i="22"/>
  <c r="D366" i="22"/>
  <c r="D365" i="22"/>
  <c r="D364" i="22"/>
  <c r="D363" i="22"/>
  <c r="D362" i="22"/>
  <c r="D361" i="22"/>
  <c r="D360" i="22"/>
  <c r="D359" i="22"/>
  <c r="D358" i="22"/>
  <c r="D357" i="22"/>
  <c r="D356" i="22"/>
  <c r="D355" i="22"/>
  <c r="D354" i="22"/>
  <c r="D353" i="22"/>
  <c r="D352" i="22"/>
  <c r="D351" i="22"/>
  <c r="D350" i="22"/>
  <c r="D349" i="22"/>
  <c r="D348" i="22"/>
  <c r="D347" i="22"/>
  <c r="D346" i="22"/>
  <c r="D345" i="22"/>
  <c r="D344" i="22"/>
  <c r="D343" i="22"/>
  <c r="D342" i="22"/>
  <c r="D341" i="22"/>
  <c r="D340" i="22"/>
  <c r="D339" i="22"/>
  <c r="D338" i="22"/>
  <c r="D337" i="22"/>
  <c r="D336" i="22"/>
  <c r="D335" i="22"/>
  <c r="D334" i="22"/>
  <c r="D333" i="22"/>
  <c r="D332" i="22"/>
  <c r="D331" i="22"/>
  <c r="D330" i="22"/>
  <c r="D329" i="22"/>
  <c r="D328" i="22"/>
  <c r="D327" i="22"/>
  <c r="D326" i="22"/>
  <c r="D325" i="22"/>
  <c r="D324" i="22"/>
  <c r="D323" i="22"/>
  <c r="D322" i="22"/>
  <c r="D321" i="22"/>
  <c r="D320" i="22"/>
  <c r="D319" i="22"/>
  <c r="D318" i="22"/>
  <c r="D317" i="22"/>
  <c r="D316" i="22"/>
  <c r="D315" i="22"/>
  <c r="D314" i="22"/>
  <c r="D313" i="22"/>
  <c r="D312" i="22"/>
  <c r="D311" i="22"/>
  <c r="D310" i="22"/>
  <c r="D309" i="22"/>
  <c r="D308" i="22"/>
  <c r="D307" i="22"/>
  <c r="D306" i="22"/>
  <c r="D305" i="22"/>
  <c r="D304" i="22"/>
  <c r="D303" i="22"/>
  <c r="D302" i="22"/>
  <c r="D301" i="22"/>
  <c r="D300" i="22"/>
  <c r="D299" i="22"/>
  <c r="D298" i="22"/>
  <c r="D297" i="22"/>
  <c r="D296" i="22"/>
  <c r="D295" i="22"/>
  <c r="D294" i="22"/>
  <c r="D293" i="22"/>
  <c r="D292" i="22"/>
  <c r="D291" i="22"/>
  <c r="D290" i="22"/>
  <c r="D289" i="22"/>
  <c r="D288" i="22"/>
  <c r="D287" i="22"/>
  <c r="D286" i="22"/>
  <c r="D285" i="22"/>
  <c r="D284" i="22"/>
  <c r="D283" i="22"/>
  <c r="D282" i="22"/>
  <c r="D281" i="22"/>
  <c r="D280" i="22"/>
  <c r="D279" i="22"/>
  <c r="D278" i="22"/>
  <c r="D277" i="22"/>
  <c r="D276" i="22"/>
  <c r="D275" i="22"/>
  <c r="D274" i="22"/>
  <c r="D273" i="22"/>
  <c r="D272" i="22"/>
  <c r="D271" i="22"/>
  <c r="D270" i="22"/>
  <c r="D269" i="22"/>
  <c r="D268" i="22"/>
  <c r="D267" i="22"/>
  <c r="D266" i="22"/>
  <c r="D265" i="22"/>
  <c r="D264" i="22"/>
  <c r="D263" i="22"/>
  <c r="D262" i="22"/>
  <c r="D261" i="22"/>
  <c r="D260" i="22"/>
  <c r="D259" i="22"/>
  <c r="D258" i="22"/>
  <c r="D257" i="22"/>
  <c r="D256" i="22"/>
  <c r="D255" i="22"/>
  <c r="D254" i="22"/>
  <c r="D253" i="22"/>
  <c r="D252" i="22"/>
  <c r="D251" i="22"/>
  <c r="D250" i="22"/>
  <c r="D249" i="22"/>
  <c r="D248" i="22"/>
  <c r="D247" i="22"/>
  <c r="D246" i="22"/>
  <c r="D245" i="22"/>
  <c r="D244" i="22"/>
  <c r="D243" i="22"/>
  <c r="D242" i="22"/>
  <c r="D241" i="22"/>
  <c r="D240" i="22"/>
  <c r="D239" i="22"/>
  <c r="D238" i="22"/>
  <c r="D237" i="22"/>
  <c r="D236" i="22"/>
  <c r="D235" i="22"/>
  <c r="D234" i="22"/>
  <c r="D233" i="22"/>
  <c r="D232" i="22"/>
  <c r="D231" i="22"/>
  <c r="D230" i="22"/>
  <c r="D229" i="22"/>
  <c r="D228" i="22"/>
  <c r="D227" i="22"/>
  <c r="D226" i="22"/>
  <c r="D225" i="22"/>
  <c r="D224" i="22"/>
  <c r="D223" i="22"/>
  <c r="D222" i="22"/>
  <c r="D221" i="22"/>
  <c r="D220" i="22"/>
  <c r="D219" i="22"/>
  <c r="D218" i="22"/>
  <c r="D217" i="22"/>
  <c r="D216" i="22"/>
  <c r="D215" i="22"/>
  <c r="D214" i="22"/>
  <c r="D213" i="22"/>
  <c r="D212" i="22"/>
  <c r="D211" i="22"/>
  <c r="D210" i="22"/>
  <c r="D209" i="22"/>
  <c r="D208" i="22"/>
  <c r="D207" i="22"/>
  <c r="D206" i="22"/>
  <c r="D205" i="22"/>
  <c r="D204" i="22"/>
  <c r="D203" i="22"/>
  <c r="D202" i="22"/>
  <c r="D201" i="22"/>
  <c r="D200" i="22"/>
  <c r="D199" i="22"/>
  <c r="D198" i="22"/>
  <c r="D197" i="22"/>
  <c r="D196" i="22"/>
  <c r="D195" i="22"/>
  <c r="D194" i="22"/>
  <c r="D193" i="22"/>
  <c r="D192" i="22"/>
  <c r="D191" i="22"/>
  <c r="D190" i="22"/>
  <c r="D189" i="22"/>
  <c r="D188" i="22"/>
  <c r="D187" i="22"/>
  <c r="D186" i="22"/>
  <c r="D185" i="22"/>
  <c r="D184" i="22"/>
  <c r="D183" i="22"/>
  <c r="D182" i="22"/>
  <c r="D181" i="22"/>
  <c r="D180" i="22"/>
  <c r="D179" i="22"/>
  <c r="D178" i="22"/>
  <c r="D177" i="22"/>
  <c r="D176" i="22"/>
  <c r="D175" i="22"/>
  <c r="D174" i="22"/>
  <c r="D173" i="22"/>
  <c r="D172" i="22"/>
  <c r="D171" i="22"/>
  <c r="D170" i="22"/>
  <c r="D169" i="22"/>
  <c r="D168" i="22"/>
  <c r="D167" i="22"/>
  <c r="D166" i="22"/>
  <c r="D165" i="22"/>
  <c r="D164" i="22"/>
  <c r="D163" i="22"/>
  <c r="D162" i="22"/>
  <c r="D161" i="22"/>
  <c r="D160" i="22"/>
  <c r="D159" i="22"/>
  <c r="D158" i="22"/>
  <c r="D157" i="22"/>
  <c r="D156" i="22"/>
  <c r="D155" i="22"/>
  <c r="D154" i="22"/>
  <c r="D153" i="22"/>
  <c r="D152" i="22"/>
  <c r="D151" i="22"/>
  <c r="D150" i="22"/>
  <c r="D149" i="22"/>
  <c r="D148" i="22"/>
  <c r="D147" i="22"/>
  <c r="D146" i="22"/>
  <c r="D145" i="22"/>
  <c r="D144" i="22"/>
  <c r="D143" i="22"/>
  <c r="D142" i="22"/>
  <c r="D141" i="22"/>
  <c r="D140" i="22"/>
  <c r="D139" i="22"/>
  <c r="D138" i="22"/>
  <c r="D137" i="22"/>
  <c r="D136" i="22"/>
  <c r="D135" i="22"/>
  <c r="D134" i="22"/>
  <c r="D133" i="22"/>
  <c r="D132" i="22"/>
  <c r="D131" i="22"/>
  <c r="D130" i="22"/>
  <c r="D129" i="22"/>
  <c r="D128" i="22"/>
  <c r="D127" i="22"/>
  <c r="D126" i="22"/>
  <c r="D125" i="22"/>
  <c r="D124" i="22"/>
  <c r="D123" i="22"/>
  <c r="D122" i="22"/>
  <c r="D121" i="22"/>
  <c r="D120" i="22"/>
  <c r="D119" i="22"/>
  <c r="D118" i="22"/>
  <c r="D117" i="22"/>
  <c r="D116" i="22"/>
  <c r="D115" i="22"/>
  <c r="D114" i="22"/>
  <c r="D113" i="22"/>
  <c r="D112" i="22"/>
  <c r="D111" i="22"/>
  <c r="D110" i="22"/>
  <c r="D109" i="22"/>
  <c r="D108" i="22"/>
  <c r="D107" i="22"/>
  <c r="D106" i="22"/>
  <c r="D105" i="22"/>
  <c r="D104" i="22"/>
  <c r="D103" i="22"/>
  <c r="D102" i="22"/>
  <c r="D101" i="22"/>
  <c r="D100" i="22"/>
  <c r="D99" i="22"/>
  <c r="D98" i="22"/>
  <c r="D97" i="22"/>
  <c r="D96" i="22"/>
  <c r="D95" i="22"/>
  <c r="D94" i="22"/>
  <c r="D93" i="22"/>
  <c r="D92" i="22"/>
  <c r="D91" i="22"/>
  <c r="D90" i="22"/>
  <c r="D89" i="22"/>
  <c r="D88" i="22"/>
  <c r="D87" i="22"/>
  <c r="D86" i="22"/>
  <c r="D85" i="22"/>
  <c r="D84" i="22"/>
  <c r="D83" i="22"/>
  <c r="D82" i="22"/>
  <c r="D81" i="22"/>
  <c r="D80" i="22"/>
  <c r="D79" i="22"/>
  <c r="D78" i="22"/>
  <c r="D77" i="22"/>
  <c r="D76" i="22"/>
  <c r="D75" i="22"/>
  <c r="D74" i="22"/>
  <c r="D73" i="22"/>
  <c r="D72" i="22"/>
  <c r="D71" i="22"/>
  <c r="D70" i="22"/>
  <c r="D69" i="22"/>
  <c r="D68" i="22"/>
  <c r="D67" i="22"/>
  <c r="D66" i="22"/>
  <c r="D65" i="22"/>
  <c r="D64" i="22"/>
  <c r="D63" i="22"/>
  <c r="D62" i="22"/>
  <c r="D61" i="22"/>
  <c r="D60" i="22"/>
  <c r="D59" i="22"/>
  <c r="D58" i="22"/>
  <c r="D57" i="22"/>
  <c r="D56" i="22"/>
  <c r="D55" i="22"/>
  <c r="D54" i="22"/>
  <c r="D53" i="22"/>
  <c r="D52" i="22"/>
  <c r="D51" i="22"/>
  <c r="D50" i="22"/>
  <c r="D49" i="22"/>
  <c r="D48" i="22"/>
  <c r="D47" i="22"/>
  <c r="D46" i="22"/>
  <c r="D45" i="22"/>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D4" i="22"/>
  <c r="D3" i="22"/>
  <c r="R22" i="24" l="1"/>
  <c r="M34" i="24" s="1"/>
  <c r="R23" i="24"/>
  <c r="M35" i="24" s="1"/>
  <c r="P10" i="24"/>
  <c r="P13" i="24" s="1"/>
  <c r="M36" i="24"/>
  <c r="G23" i="24"/>
  <c r="G26" i="24" s="1"/>
  <c r="Q9" i="24"/>
  <c r="S34" i="24" s="1"/>
  <c r="H22" i="24"/>
  <c r="Y34" i="24" s="1"/>
  <c r="Q10" i="24"/>
  <c r="Q13" i="24" s="1"/>
  <c r="H23" i="24"/>
  <c r="Y35" i="24" s="1"/>
  <c r="L9" i="24"/>
  <c r="N34" i="24" s="1"/>
  <c r="M10" i="24"/>
  <c r="M13" i="24" s="1"/>
  <c r="P9" i="24"/>
  <c r="P12" i="24" s="1"/>
  <c r="G22" i="24"/>
  <c r="X34" i="24" s="1"/>
  <c r="I22" i="24"/>
  <c r="I25" i="24" s="1"/>
  <c r="L10" i="24"/>
  <c r="N35" i="24" s="1"/>
  <c r="C23" i="24"/>
  <c r="T35" i="24" s="1"/>
  <c r="I23" i="24"/>
  <c r="Z35" i="24" s="1"/>
  <c r="C22" i="24"/>
  <c r="C25" i="24" s="1"/>
  <c r="M9" i="24"/>
  <c r="O34" i="24" s="1"/>
  <c r="D22" i="24"/>
  <c r="D25" i="24" s="1"/>
  <c r="J22" i="24"/>
  <c r="J25" i="24" s="1"/>
  <c r="J23" i="24"/>
  <c r="J26" i="24" s="1"/>
  <c r="N9" i="24"/>
  <c r="N12" i="24" s="1"/>
  <c r="E22" i="24"/>
  <c r="E25" i="24" s="1"/>
  <c r="K22" i="24"/>
  <c r="K25" i="24" s="1"/>
  <c r="D23" i="24"/>
  <c r="D26" i="24" s="1"/>
  <c r="N10" i="24"/>
  <c r="E23" i="24"/>
  <c r="V35" i="24" s="1"/>
  <c r="K23" i="24"/>
  <c r="AB35" i="24" s="1"/>
  <c r="O9" i="24"/>
  <c r="Q34" i="24" s="1"/>
  <c r="F22" i="24"/>
  <c r="W34" i="24" s="1"/>
  <c r="L22" i="24"/>
  <c r="O10" i="24"/>
  <c r="F23" i="24"/>
  <c r="W35" i="24" s="1"/>
  <c r="L23" i="24"/>
  <c r="AC35" i="24" s="1"/>
  <c r="R25" i="24"/>
  <c r="I9" i="24"/>
  <c r="I12" i="24" s="1"/>
  <c r="I10" i="24"/>
  <c r="I13" i="24" s="1"/>
  <c r="H9" i="24"/>
  <c r="H36" i="24"/>
  <c r="H13" i="24"/>
  <c r="Q26" i="24"/>
  <c r="G2" i="14"/>
  <c r="F9" i="24"/>
  <c r="F34" i="24" s="1"/>
  <c r="G9" i="24"/>
  <c r="G34" i="24" s="1"/>
  <c r="E10" i="24"/>
  <c r="E35" i="24" s="1"/>
  <c r="E4" i="13"/>
  <c r="E11" i="24" a="1"/>
  <c r="E11" i="24" s="1"/>
  <c r="C8" i="13" s="1"/>
  <c r="F10" i="24"/>
  <c r="O22" i="24"/>
  <c r="O25" i="24" s="1"/>
  <c r="G10" i="24"/>
  <c r="P22" i="24"/>
  <c r="P25" i="24" s="1"/>
  <c r="Q22" i="24"/>
  <c r="L34" i="24" s="1"/>
  <c r="O23" i="24"/>
  <c r="O26" i="24" s="1"/>
  <c r="P23" i="24"/>
  <c r="K35" i="24" s="1"/>
  <c r="E9" i="24"/>
  <c r="E34" i="24" s="1"/>
  <c r="C9" i="24"/>
  <c r="C34" i="24" s="1"/>
  <c r="C36" i="24"/>
  <c r="B11" i="24"/>
  <c r="B36" i="24" s="1"/>
  <c r="N24" i="24"/>
  <c r="B24" i="24"/>
  <c r="K11" i="24"/>
  <c r="E3" i="24"/>
  <c r="C9" i="13"/>
  <c r="C10" i="13"/>
  <c r="C11" i="13"/>
  <c r="D9" i="24"/>
  <c r="D34" i="24" s="1"/>
  <c r="D10" i="24"/>
  <c r="D35" i="24" s="1"/>
  <c r="C10" i="24"/>
  <c r="C35" i="24" s="1"/>
  <c r="R26" i="24" l="1"/>
  <c r="D8" i="13"/>
  <c r="I34" i="24"/>
  <c r="E8" i="13"/>
  <c r="I35" i="24"/>
  <c r="H34" i="24"/>
  <c r="H12" i="24"/>
  <c r="H35" i="24"/>
  <c r="C12" i="24"/>
  <c r="C13" i="24"/>
  <c r="C16" i="24" s="1"/>
  <c r="F25" i="24"/>
  <c r="H26" i="24"/>
  <c r="H29" i="24" s="1"/>
  <c r="D12" i="24"/>
  <c r="K26" i="24"/>
  <c r="P26" i="24"/>
  <c r="F26" i="24"/>
  <c r="P16" i="24"/>
  <c r="H25" i="24"/>
  <c r="O12" i="24"/>
  <c r="C26" i="24"/>
  <c r="E13" i="24"/>
  <c r="E16" i="24" s="1"/>
  <c r="E12" i="24"/>
  <c r="Q12" i="24"/>
  <c r="F12" i="24"/>
  <c r="D13" i="24"/>
  <c r="D16" i="24" s="1"/>
  <c r="J29" i="24"/>
  <c r="Q35" i="24"/>
  <c r="O13" i="24"/>
  <c r="G25" i="24"/>
  <c r="Q25" i="24"/>
  <c r="Q27" i="24" s="1"/>
  <c r="L13" i="24"/>
  <c r="AC34" i="24"/>
  <c r="L25" i="24"/>
  <c r="G35" i="24"/>
  <c r="G13" i="24"/>
  <c r="L12" i="24"/>
  <c r="E26" i="24"/>
  <c r="L26" i="24"/>
  <c r="G12" i="24"/>
  <c r="P35" i="24"/>
  <c r="N13" i="24"/>
  <c r="F35" i="24"/>
  <c r="F13" i="24"/>
  <c r="I26" i="24"/>
  <c r="M12" i="24"/>
  <c r="X35" i="24"/>
  <c r="J35" i="24"/>
  <c r="U35" i="24"/>
  <c r="V34" i="24"/>
  <c r="P34" i="24"/>
  <c r="J34" i="24"/>
  <c r="S35" i="24"/>
  <c r="U34" i="24"/>
  <c r="AA34" i="24"/>
  <c r="AB34" i="24"/>
  <c r="R35" i="24"/>
  <c r="O35" i="24"/>
  <c r="R34" i="24"/>
  <c r="K34" i="24"/>
  <c r="AA35" i="24"/>
  <c r="T34" i="24"/>
  <c r="Z34" i="24"/>
  <c r="E36" i="24"/>
  <c r="D11" i="13"/>
  <c r="E10" i="13"/>
  <c r="D10" i="13"/>
  <c r="D9" i="13"/>
  <c r="E9" i="13"/>
  <c r="E11" i="13"/>
  <c r="O28" i="24" l="1"/>
  <c r="R28" i="24"/>
  <c r="R29" i="24"/>
  <c r="R27" i="24"/>
  <c r="Q28" i="24"/>
  <c r="O27" i="24"/>
  <c r="P27" i="24"/>
  <c r="Q29" i="24"/>
  <c r="P28" i="24"/>
  <c r="P29" i="24" s="1"/>
  <c r="D27" i="24"/>
  <c r="P15" i="24"/>
  <c r="L14" i="24"/>
  <c r="G14" i="24"/>
  <c r="D28" i="24"/>
  <c r="D29" i="24" s="1"/>
  <c r="G28" i="24"/>
  <c r="G29" i="24" s="1"/>
  <c r="H27" i="24"/>
  <c r="J28" i="24"/>
  <c r="N14" i="24"/>
  <c r="H14" i="24"/>
  <c r="F14" i="24"/>
  <c r="I27" i="24"/>
  <c r="I14" i="24"/>
  <c r="N16" i="24"/>
  <c r="N15" i="24"/>
  <c r="E15" i="24"/>
  <c r="H28" i="24"/>
  <c r="D15" i="24"/>
  <c r="L27" i="24"/>
  <c r="F28" i="24"/>
  <c r="F29" i="24"/>
  <c r="F15" i="24"/>
  <c r="F16" i="24" s="1"/>
  <c r="F27" i="24"/>
  <c r="O29" i="24"/>
  <c r="C15" i="24"/>
  <c r="K27" i="24"/>
  <c r="Q14" i="24"/>
  <c r="E27" i="24"/>
  <c r="I15" i="24"/>
  <c r="I16" i="24" s="1"/>
  <c r="L15" i="24"/>
  <c r="L16" i="24"/>
  <c r="H15" i="24"/>
  <c r="H16" i="24" s="1"/>
  <c r="J27" i="24"/>
  <c r="E28" i="24"/>
  <c r="E29" i="24" s="1"/>
  <c r="Q15" i="24"/>
  <c r="Q16" i="24" s="1"/>
  <c r="K28" i="24"/>
  <c r="K29" i="24" s="1"/>
  <c r="C27" i="24"/>
  <c r="C14" i="24"/>
  <c r="D14" i="24"/>
  <c r="M14" i="24"/>
  <c r="G27" i="24"/>
  <c r="E14" i="24"/>
  <c r="I28" i="24"/>
  <c r="I29" i="24" s="1"/>
  <c r="O15" i="24"/>
  <c r="O16" i="24" s="1"/>
  <c r="C28" i="24"/>
  <c r="C29" i="24" s="1"/>
  <c r="P14" i="24"/>
  <c r="M15" i="24"/>
  <c r="M16" i="24" s="1"/>
  <c r="L28" i="24"/>
  <c r="L29" i="24" s="1"/>
  <c r="G16" i="24"/>
  <c r="G15" i="24"/>
  <c r="O14" i="24"/>
  <c r="C48" i="13" l="1"/>
  <c r="C54" i="13" s="1"/>
  <c r="C33" i="13"/>
  <c r="C39" i="13" s="1"/>
  <c r="C78" i="13"/>
  <c r="C84" i="13" s="1"/>
  <c r="C63" i="13"/>
  <c r="C69" i="13" s="1"/>
  <c r="D47" i="13" l="1"/>
  <c r="C49" i="13"/>
  <c r="D32" i="13"/>
  <c r="C34" i="13"/>
  <c r="C47" i="13"/>
  <c r="E47" i="13"/>
  <c r="C32" i="13"/>
  <c r="E32" i="13"/>
  <c r="E62" i="13"/>
  <c r="D62" i="13"/>
  <c r="C64" i="13"/>
  <c r="C62" i="13"/>
  <c r="E77" i="13"/>
  <c r="D77" i="13"/>
  <c r="C79" i="13"/>
  <c r="C77"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<sst xmlns="http://schemas.openxmlformats.org/spreadsheetml/2006/main" count="7696" uniqueCount="3825">
  <si>
    <t>→自己点検を開始する。</t>
    <rPh sb="1" eb="5">
      <t>ジコテンケン</t>
    </rPh>
    <rPh sb="6" eb="8">
      <t>カイシ</t>
    </rPh>
    <phoneticPr fontId="2"/>
  </si>
  <si>
    <t>　【利用方法と画面説明】</t>
    <rPh sb="2" eb="6">
      <t>リヨウホウホウ</t>
    </rPh>
    <rPh sb="7" eb="11">
      <t>ガメンセツメイ</t>
    </rPh>
    <phoneticPr fontId="2"/>
  </si>
  <si>
    <t>　　【自己点検シート】</t>
    <rPh sb="3" eb="7">
      <t>ジコテンケン</t>
    </rPh>
    <phoneticPr fontId="2"/>
  </si>
  <si>
    <t>　　【自己点検結果】</t>
    <rPh sb="3" eb="7">
      <t>ジコテンケン</t>
    </rPh>
    <rPh sb="7" eb="9">
      <t>ケッカ</t>
    </rPh>
    <phoneticPr fontId="2"/>
  </si>
  <si>
    <t>自己点検シート</t>
    <rPh sb="0" eb="4">
      <t>ジコテンケン</t>
    </rPh>
    <phoneticPr fontId="4"/>
  </si>
  <si>
    <t>6桁の団体コード、御所属、御回答者名をご入力ください。</t>
    <rPh sb="9" eb="12">
      <t>ゴショゾク</t>
    </rPh>
    <rPh sb="13" eb="18">
      <t>ゴカイトウシャメイ</t>
    </rPh>
    <phoneticPr fontId="4"/>
  </si>
  <si>
    <t>団体コード</t>
    <rPh sb="0" eb="2">
      <t>ダンタイ</t>
    </rPh>
    <phoneticPr fontId="4"/>
  </si>
  <si>
    <t>都道府県名</t>
    <rPh sb="0" eb="5">
      <t>トドウフケンメイ</t>
    </rPh>
    <phoneticPr fontId="4"/>
  </si>
  <si>
    <t>市区町村名</t>
    <rPh sb="0" eb="5">
      <t>シクチョウソンメイ</t>
    </rPh>
    <phoneticPr fontId="4"/>
  </si>
  <si>
    <t>→自己点検結果へ</t>
    <rPh sb="1" eb="5">
      <t>ジコテンケン</t>
    </rPh>
    <rPh sb="5" eb="7">
      <t>ケッカ</t>
    </rPh>
    <phoneticPr fontId="2"/>
  </si>
  <si>
    <r>
      <rPr>
        <b/>
        <sz val="11"/>
        <rFont val="Meiryo UI"/>
        <family val="3"/>
        <charset val="128"/>
      </rPr>
      <t xml:space="preserve">各項目の回答方法
</t>
    </r>
    <r>
      <rPr>
        <sz val="11"/>
        <rFont val="Meiryo UI"/>
        <family val="3"/>
        <charset val="128"/>
      </rPr>
      <t xml:space="preserve">「（回答）」欄の選択肢から該当する項目を選択し、補足等がございましたら、「コメント」欄に記載してください。
複数回答の場合、コメント欄に対象となる番号を直接記載ください。
</t>
    </r>
    <rPh sb="4" eb="8">
      <t>カイトウホウホウ</t>
    </rPh>
    <rPh sb="33" eb="36">
      <t>ホソクトウ</t>
    </rPh>
    <rPh sb="63" eb="65">
      <t>フクスウ</t>
    </rPh>
    <rPh sb="65" eb="67">
      <t>カイトウ</t>
    </rPh>
    <rPh sb="68" eb="70">
      <t>バアイ</t>
    </rPh>
    <rPh sb="75" eb="76">
      <t>ラン</t>
    </rPh>
    <rPh sb="77" eb="79">
      <t>タイショウ</t>
    </rPh>
    <rPh sb="82" eb="84">
      <t>バンゴウ</t>
    </rPh>
    <rPh sb="85" eb="89">
      <t>チョクセツキサイ</t>
    </rPh>
    <phoneticPr fontId="4"/>
  </si>
  <si>
    <t>No.</t>
  </si>
  <si>
    <t>大項目</t>
  </si>
  <si>
    <t>設問</t>
    <rPh sb="0" eb="2">
      <t>セツモン</t>
    </rPh>
    <phoneticPr fontId="4"/>
  </si>
  <si>
    <t>プルダウン
/直接記述
（回答）↓</t>
    <rPh sb="7" eb="9">
      <t>チョクセツ</t>
    </rPh>
    <rPh sb="9" eb="11">
      <t>キジュツ</t>
    </rPh>
    <phoneticPr fontId="4"/>
  </si>
  <si>
    <t>例1</t>
    <rPh sb="0" eb="1">
      <t>レイ</t>
    </rPh>
    <phoneticPr fontId="4"/>
  </si>
  <si>
    <t xml:space="preserve">CSIRTの設置状況について、該当するものを選択してください。
①CSIRTが設置されていない。または、自組織におけるCSIRTの設置状況を把握できていない。
②CSIRTは設置されているものの、その存在が文書類に明文化されていない。
③CSIRTが設置されており、非公式な文書類に明文化されているものの、組織内の正式な規定類にその存在が言及されていない。
④CSIRTが設置されており、その存在が組織内の正式な規定類によって明文化され、責任者がその規定類を承認している。
⑤Level3の状態に加え、CSIRTの有効性について、定期的にレビューし改善するプロセスが整備・運用されている。
</t>
    <phoneticPr fontId="4"/>
  </si>
  <si>
    <t>➂</t>
  </si>
  <si>
    <t>例2</t>
    <rPh sb="0" eb="1">
      <t>レイ</t>
    </rPh>
    <phoneticPr fontId="4"/>
  </si>
  <si>
    <t xml:space="preserve">（CSIRTが設置されており、その存在が文書化されている場合）
当該文書に記載されている観点について、該当するものを選択してください（複数回答可）。
①CSIRT設置の目的
②CSIRTが担う役割
③CSIRTの体制
④CSIRTが対象とするセキュリティ事案、事象、事故
⑤その他
</t>
    <phoneticPr fontId="4"/>
  </si>
  <si>
    <t>１項目～３項目該当</t>
  </si>
  <si>
    <t>①、②</t>
    <phoneticPr fontId="4"/>
  </si>
  <si>
    <t>CSIRT の設置状況、および役割・体制/課題</t>
    <phoneticPr fontId="4"/>
  </si>
  <si>
    <t xml:space="preserve">CSIRTの設置状況について、該当するものを選択してください。
① CSIRTが設置されていない。または、自組織におけるCSIRTの設置状況を把握できていない。
② CSIRTは設置されているものの、その存在が文書類に明文化されていない。
③ CSIRTが設置されており、非公式な文書類に明文化されているものの、組織内の正式な規定類にその存在が言及されていない。
④ CSIRTが設置されており、その存在が組織内の正式な規定類によって明文化され、責任者がその規定類を承認している。
⑤ ④の状態に加え、CSIRTの有効性について、定期的にレビューし改善するプロセスが整備・運用されている。
</t>
    <phoneticPr fontId="2"/>
  </si>
  <si>
    <t xml:space="preserve">No.1の文書に記載されている観点について、該当するものを選択してください（複数回答可）。
① CSIRT設置の目的
② CSIRTが担う役割
③ CSIRTの体制
④ CSIRTが対象とするセキュリティ事案、事象、事故
</t>
    <phoneticPr fontId="2"/>
  </si>
  <si>
    <t xml:space="preserve">CSIRT（または、CSIRTが設置されていない場合は、セキュリティ事案、事象、事故対応担当の職員）の構成員の内、セキュリティ事案、事象、事故対応に関連する専門知識を有する*人数について、最も近いものを選択してください。
*情報処理安全確保支援士、CISSP等、情報セキュリティに関する高度資格を保有、またはそれに相当するレベルの知識を保有されている方を想定しています。
① 0名
② 1名
③ 2名以上5名未満
④ 5名以上10名未満
⑤ 10名以上
⑥ CSIRTまたはセキュリティ事案、事象、事故対応担当の職員は存在しない。
</t>
    <phoneticPr fontId="2"/>
  </si>
  <si>
    <t xml:space="preserve">貴組織のCSIRT内における体制について、以下の役割のうち任命されているものを選択してください。
① セキュリティ事案、事象、事故対応の作業を監督し評価する責任を負う（CSIRT責任者）
② CSIRT責任者が職務を遂行出来なくなった場合に、CSIRT責任者の職務を実施する（CSIRT副責任者）
③ セキュリティ事案、事象、事故対応の作業を調整、および関連する最新情報を必要な関係者に提供する（CSIRT管理者）
④ セキュリティ事案、事象、事故発生時、実務的な観点から対応方針を検討する（インシデントハンドラー）
⑤ 各対応段階でインシデントハンドラーを補佐し、インシデントハンドラーとともに対応にあたる（CSIRT要員）
⑥ セキュリティ事案、事象、事故対応を実施する上で必要な予算に係る対応を行う（財政担当者）
⑦ セキュリティ事案、事象、事故対応を実施する過程で、専門的見地に基づき法的判断を行う（法務担当者）
⑧ 発生したセキュリティ事案、事象、事故の状況、対応策、再発防止策等について報道機関等や住民等への公表、対応等を行う（広報担当者）
</t>
    <rPh sb="178" eb="180">
      <t>カンレン</t>
    </rPh>
    <phoneticPr fontId="4"/>
  </si>
  <si>
    <t xml:space="preserve">No.4で選択した役割について、該当するものを選択してください。
① CSIRTが設置されていない、または任命された役割が存在しないため、該当しない。
② 役割は定義されているものの、その存在が文書類に明文化されていない。
③ 役割が定義されており、非公式な文書類に明文化されているものの、組織内の正式な規定類にその存在が言及されていない。
④ 役割が定義されており、その存在が組織内の正式な規定類によって明文化され、責任者がその規定類を承認している。
⑤ ④の状態に加え、それぞれの役割の職務の遂行状況に対して、定期的にレビューし更新するプロセスが整備・運用されている。
</t>
    <rPh sb="42" eb="44">
      <t>セッチ</t>
    </rPh>
    <rPh sb="54" eb="56">
      <t>ニンメイ</t>
    </rPh>
    <rPh sb="59" eb="61">
      <t>ヤクワリ</t>
    </rPh>
    <rPh sb="62" eb="64">
      <t>ソンザイ</t>
    </rPh>
    <rPh sb="70" eb="72">
      <t>ガイトウ</t>
    </rPh>
    <phoneticPr fontId="4"/>
  </si>
  <si>
    <t xml:space="preserve">インシデント発生時の外部委託事業者と責任分界点の定義状況について、該当するものを選択してください。
① 責任分界点が定義されていない。または、定義状況を把握できていない。
② 責任分界点が定義されているものの、その内容が文書類に明文化されていない。
③ 責任分界点が定義されており、非公式な文書類に明文化されているものの、締結された正式な契約書にその存在が言及されていない。
④ 責任分界点が整備されており、その存在が締結された正式な契約書にに明文化され、責任者がその契約書を承認している。
⑤ ④の状態に加え、責任分界点について、定期的にレビューし改善するプロセスが整備・運用されている。
⑥ 外部委託が実施されていないため、該当しない。
</t>
    <rPh sb="299" eb="303">
      <t>ガイブイタク</t>
    </rPh>
    <rPh sb="304" eb="306">
      <t>ジッシ</t>
    </rPh>
    <rPh sb="315" eb="317">
      <t>ガイトウ</t>
    </rPh>
    <phoneticPr fontId="4"/>
  </si>
  <si>
    <t xml:space="preserve">インシデント発生時の外部の専門家との連携体制について、該当するものを選択してください。
*「外部の専門家」は情報システムの開発や運用を委託している事業者ではなく、インシデント対応に関する専門知識を有する事業者等を想定しています。
① 外部の専門家との連携体制が整備されていない。または、整備状況を把握できていない。
② 外部の専門家との連携体制は整備されているものの、その存在が文書類に明文化されていない。
③ 外部の専門家との連携体制が非公式な文書類に明文化されているものの、組織内の正式な規定類にその存在が言及されていない。
④ 外部の専門家との連携体制が整備されており、その存在が組織内の正式な規定類によって明文化され、責任者がその規定類を承認している。
⑤ ④の状態に加え、外部の専門家との連携体制について、定期的にレビューし改善するプロセスが整備・運用されている。
⑥ 外部の専門家は利用していないため、該当しない。
</t>
    <rPh sb="46" eb="48">
      <t>ガイブ</t>
    </rPh>
    <rPh sb="49" eb="52">
      <t>センモンカ</t>
    </rPh>
    <rPh sb="54" eb="56">
      <t>ジョウホウ</t>
    </rPh>
    <rPh sb="61" eb="63">
      <t>カイハツ</t>
    </rPh>
    <rPh sb="64" eb="66">
      <t>ウンヨウ</t>
    </rPh>
    <rPh sb="67" eb="69">
      <t>イタク</t>
    </rPh>
    <rPh sb="73" eb="76">
      <t>ジギョウシャ</t>
    </rPh>
    <rPh sb="87" eb="89">
      <t>タイオウ</t>
    </rPh>
    <rPh sb="90" eb="91">
      <t>カン</t>
    </rPh>
    <rPh sb="93" eb="97">
      <t>センモンチシキ</t>
    </rPh>
    <rPh sb="98" eb="99">
      <t>ユウ</t>
    </rPh>
    <rPh sb="101" eb="104">
      <t>ジギョウシャ</t>
    </rPh>
    <rPh sb="104" eb="105">
      <t>トウ</t>
    </rPh>
    <rPh sb="106" eb="108">
      <t>ソウテイ</t>
    </rPh>
    <rPh sb="391" eb="393">
      <t>ガイブ</t>
    </rPh>
    <rPh sb="394" eb="397">
      <t>センモンカ</t>
    </rPh>
    <rPh sb="398" eb="400">
      <t>リヨウ</t>
    </rPh>
    <rPh sb="408" eb="410">
      <t>ガイトウ</t>
    </rPh>
    <phoneticPr fontId="12"/>
  </si>
  <si>
    <t>インシデント対応に関する教育および訓練の受講状況/課題</t>
  </si>
  <si>
    <t xml:space="preserve">自組織の一般職員に対する、セキュリティ事案、事象、事故対応に関する教育の実施状況について、該当するものを選択してください。
① 教育を実施していない。または、教育の実施状況を把握できていない。
② 随時教育が実施されているが、その方法等や結果について記録が残されていない。
③ 随時教育が実施されており、文書類として明文化されているものの、組織内の正式な規定類にその存在が言及されていない。
④ 定期的に教育が実施されており、その存在が組織内の正式な規定類によって明文化され、責任者がその規定類を承認している。
⑤ ④の状態に加え、教育の実施状況について、定期的にレビューし改善するプロセスが整備・運用されている。
</t>
  </si>
  <si>
    <t>自組織の一般職員に対して実施している教育の内容について、該当するものを選択してください（複数回答可）。
① 情報セキュリティに関する意識向上
② 自組織で導入しているセキュリティ対策の詳細
③ 近年発生しているセキュリティ事案、事象、事故の事例紹介
④ 自組織における情報セキュリティに関するルールの周知</t>
    <phoneticPr fontId="2"/>
  </si>
  <si>
    <t xml:space="preserve">自組織のCSIRTの構成員、またはセキュリティ事案、事象、事故対応担当の職員に対して実施・活用している訓練または研修の内容について、該当するものを選択してください（複数回答可）。
① CYDER（オンライン形式）
② CYDER（集合演習形式）
➂ J-LISが提供する演習又は講習
④ IPAが提供する演習又は講習
⑤ 民間事業者が提供する演習又は講習
⑥ 自組織で作成した演習又は講習
</t>
    <phoneticPr fontId="2"/>
  </si>
  <si>
    <t>インシデント対応に関連するツールの導入状況/課題</t>
    <phoneticPr fontId="4"/>
  </si>
  <si>
    <t>自組織のシステム概要図、ネットワーク構成図の整備状況について、該当するものを選択してください。
① 自組織におけるシステム概要、ネットワーク構成を把握できていない。
② 自組織におけるシステム概要、ネットワーク構成は把握されているものの、概要図や構成図等の形で明文化されていない。
③ システム概要図、およびネットワーク構成図が非公式な文書類として明文化されているものの、組織内の正式な規定類にその存在が言及されていない。
④ システム概要図、およびネットワーク構成図が整備されており、その存在が組織内の正式な規定類によって明文化され、責任者がその規定類を承認している。
⑤ ④の状態に加え、システム概要図、およびネットワーク構成図について、定期的にレビューし改善するプロセスが整備・運用されている。</t>
    <rPh sb="0" eb="3">
      <t>ジソシキ</t>
    </rPh>
    <phoneticPr fontId="4"/>
  </si>
  <si>
    <t xml:space="preserve">自組織のIT環境における監視体制の整備状況について、該当するものを選択してください。
① 自組織のIT環境における監視体制が整備されていない。または、整備状況を把握できていない。
② 自組織のIT環境における監視体制の整備状況は把握されているものの、監視の仕様書や体制図等の形で明文化されていない。
③ 自組織のIT環境における監視体制が整備されており、監視の仕様書や体制図等が非公式な文書類として明文化されているものの、組織内の正式な規定類にその存在が言及されていない。
④ 自組織のIT環境における監視体制が整備されており、監視の仕様書や体制図等が組織内の正式な規定類によって明文化され、責任者がその規定類を承認している。
⑤ ④の状態に加え、自組織のIT環境における監視体制の整備状況について、定期的にレビューし改善するプロセスが整備・運用されている。
</t>
  </si>
  <si>
    <t xml:space="preserve">監視範囲に含まれる領域について、該当するものを選択してください（複数回答可）。
① マイナンバー利用事務系
② LGWAN接続系
③ インターネット接続系
</t>
    <phoneticPr fontId="4"/>
  </si>
  <si>
    <t xml:space="preserve">自組織で管理している情報資産（ハードウェア、ソフトウェア）の把握状況について、該当するものを選択してください。
① 自組織で管理している情報資産（ハードウェア、ソフトウェア）を把握できていない。
② 担当者は自組織で管理している情報資産（ハードウェア、ソフトウェア）を把握しているが、一覧の形式で文書化されていない。
③ 情報資産（ハードウェア、ソフトウェア）の一覧が非公式な文書類として作成されているものの、組織内の正式な規定類にその存在が言及されていない。
④ 情報資産（ハードウェア、ソフトウェア）の一覧が作成され、その存在が組織内の正式な規定類によって明文化され、責任者がその規定類を承認している。
⑤ ④の状態に加え、情報資産（ハードウェア、ソフトウェア）の一覧について、定期的にレビューし改善するプロセスが整備・運用されている。
</t>
  </si>
  <si>
    <t xml:space="preserve">作成した情報資産の一覧に含まれるシステムの範囲について、該当するものを選択してください。
① 情報システム担当が所管しているシステムのみが含まれている
② 原課が所管するシステムを含め、自組織で利用しているシステムの大部分が含まれている
③ 周辺機器やクラウドサービスを含む、自組織に関連するIT資産が網羅的に含まれている
④ 情報資産の一覧化を行っていないため、該当なし
</t>
    <rPh sb="0" eb="2">
      <t>サクセイ</t>
    </rPh>
    <rPh sb="4" eb="8">
      <t>ジョウホウシサン</t>
    </rPh>
    <rPh sb="54" eb="56">
      <t>タントウ</t>
    </rPh>
    <phoneticPr fontId="4"/>
  </si>
  <si>
    <t xml:space="preserve">CSIRT活動を実施する中で入手した機微情報（セキュリティ事案、事象、事故によって流出した個人情報や公表前のセキュリティ事案、事象、事故に関する被害状況など）の取り扱い方針について、該当するものを選択してください。
① 機微情報の取り扱い方針を定めていない。または、把握できていない。
② 機微情報の取り扱い方針を認識しているが、その方針が明文化されていない。
③ 機微情報の取り扱い方針は非公式な文書類として存在しているが、組織内で正式に承認されていない。
④ 機微情報の取り扱い方針が、組織内の正式な規定類として作成され、責任者がその規定類を承認している。
⑤ ④の状態に加え、機微情報の取り扱い方針について、定期的にレビューし改善するプロセスが整備・運用されている。
</t>
  </si>
  <si>
    <t>インシデント発生時の対応体制の整備状況/課題</t>
    <phoneticPr fontId="4"/>
  </si>
  <si>
    <t xml:space="preserve">PoC（内外部より、情報セキュリティに関するセキュリティ事案、事象、事故の発生または発生のおそれがある情報等を受け付ける統一的な窓口）の設置状況について、該当するものを選択してください。
① PoCが設置されていない。または、自組織におけるPoCの設置状況を把握できていない。
② PoCは設置されているものの、その存在が文書類に明文化されていない。
③ PoCが設置されており、非公式な文書類に明文化されているものの、組織内の正式な規定類にその存在が言及されていない。
④ PoCが設置されており、その存在が組織内の正式な規定類によって明文化され、責任者がその規定類を承認している。
⑤ ④の状態に加え、PoCの有効性について、定期的にレビューし改善するプロセスが整備・運用されている。
</t>
    <phoneticPr fontId="4"/>
  </si>
  <si>
    <t xml:space="preserve">PoCの設置目的および設置した連絡先の公表状況について、該当するものを選択してください（複数回答可）。
① 自組織の内部からの情報収集を目的として設置しているが、自組織の内部において十分に公表されていない。
② 自組織の内部からの情報収集を目的として設置しており、自組織の内部において十分に公表している。
③ 自組織の外部からの情報収集を目的として設置しているが、自組織の外部において十分に公表されていない。
④ 自組織の外部からの情報収集を目的として設置しており、自組織の外部において十分に公表している。
⑤ PoCが設置されていないため、該当しない。
</t>
  </si>
  <si>
    <t xml:space="preserve">セキュリティ事案、事象、事故発生時の連絡先（内部関係者、外部委託事業者、外部の専門家、及び外部関係機関など）の整備状況について、該当するものを選択してください。
① インシデント発生時の連絡先が整備されていない。または、整備状況を把握できていない。
② インシデント発生時の連絡先は把握されているものの、その存在が明文化されていない。
③ インシデント発生時の連絡先一覧が非公式な文書類として明文化されているものの、組織内の正式な規定類にその存在が言及されていない。
④ インシデント発生時の連絡先一覧が整備されており、その存在が組織内の正式な規定類によって明文化され、責任者がその規定類を承認している。
⑤ ④の状態に加え、インシデント発生時の連絡先一覧について、定期的にレビューし更新するプロセスが整備・運用されている。
</t>
  </si>
  <si>
    <t xml:space="preserve">当該連絡先に含まれるものを選択してください（複数回答可）。
① 自組織の上層部
② 自組織の広報部門
③ 自組織の法務部門
④ ITシステムの開発・保守・運用における外部委託事業者
⑤ 外部の専門家（主に、発生している事象の分析や事象の対応への助言活動を担う事業者）
⑥ 都道府県
⑦ 総務省（デジタル基盤推進室等）
⑧ NISC
⑨ 連絡先が整備されていないため、該当なし
</t>
    <phoneticPr fontId="2"/>
  </si>
  <si>
    <t xml:space="preserve">外部機関（J-LIS, NISC, JPCERT/CC等）から提供されるセキュリティ情報（セキュリティ事故の事例、脆弱性情報等）の活用状況について、該当するものを選択してください。
① 外部機関から提供されるセキュリティ情報が活用されていない。または、活用状況を把握できていない。
② 外部機関から提供されるセキュリティ情報は部分的に活用されているものの、その方針が明文化されていない。
③ 外部機関から提供されるセキュリティ情報が活用されており、その方針が非公式な文書類として明文化されているものの、組織内の正式な規定類にその存在が言及されていない。
④ 外部機関から提供されるセキュリティ情報が活用されており、その方針が組織内の正式な規定類によって明文化され、責任者がその規定類を承認している。
⑤ ④の状態に加え、外部機関から提供されるセキュリティ情報の活用状況の有効性について、定期的にレビューし改善するプロセスが整備・運用されている。
</t>
    <phoneticPr fontId="4"/>
  </si>
  <si>
    <t xml:space="preserve">入手した情報をどのような領域において活用しているか、ご回答ください（複数回答可）。
① 入手した情報をもとにした、自組織のセキュリティ対応策の強化
② 入手した情報をもとにした、自組織に対する教育・訓練活動
③ 入手した情報をもとにした、外部の専門家を利用した脆弱性診断
</t>
    <phoneticPr fontId="2"/>
  </si>
  <si>
    <t xml:space="preserve">セキュリティ事案、事象、事故の発生に備えた平常時の準備・予防等（定期的な脆弱性診断の実施、定期的なセキュリティ監査の実施、セキュリティ意識向上の呼びかけ等）に係る活動の整備状況について、該当するものを選択してください。
① 平常時の準備・予防等に係る活動の手順が把握されておらず、明文化もされていない。
② 平常時の準備・予防等に係る活動の手順は把握されているものの、明文化されていない。
③ 平常時の準備・予防等に係る活動の手順書が非公式な文書類として整備されており、明文化されているものの、組織内の正式な規定類にその存在が言及されていない。
④ 平常時の準備・予防等に係る活動の手順書が整備されており、その存在が組織内の正式な規定類によって明文化され、責任者がその規定類を承認している。
⑤ ④の状態に加え、平常時の準備・予防等に係る活動の手順の有効性について、定期的にレビューし改善するプロセスが整備・運用されている。
</t>
  </si>
  <si>
    <t xml:space="preserve">自組織で実施している活動を選択してください（複数回答可）。
① 定期的な脆弱性診断の実施
② 定期的なセキュリティ監査の実施
③ セキュリティ意識向上の呼びかけ・訓練
④ 定期的なシステム・ソフトウェアの更新
</t>
    <phoneticPr fontId="2"/>
  </si>
  <si>
    <t xml:space="preserve">セキュリティ事案、事象、事故発生時の手順（検知、対応からその後の復旧や事後対応等一連の流れが規定されたもの）の整備状況について、該当するものを選択してください。
① インシデント発生時の手順が整備されていない。または、整備状況を把握できていない。
② インシデント発生時の手順は把握されているものの、その存在が明文化されていない。
③ インシデント発生時の手順書が非公式な文書類として明文化されているものの、組織内の正式な規定類にその存在が言及されていない。
④ インシデント発生時の手順書が整備されており、その存在が組織内の正式な規定類によって明文化され、責任者がその規定類を承認している。
⑤ ④の状態に加え、インシデント発生時の手順の有効性について、定期的にレビューし改善するプロセスが整備・運用されている。
</t>
  </si>
  <si>
    <t xml:space="preserve">自組織の手順書内に含まれているプロセスを選択してください（複数回答可）。
① 検知・連絡受付
② セキュリティ事案、事象、事故の分類
③ 重要度/優先度等の判定（トリアージ）
④ 事象への対応
⑤ 報告・公表
⑥ 事後対応
⑦ 特定のセキュリティ事案、事象、事故に対応する個別の手順（DDoS, ランサムウェア感染等）
</t>
    <phoneticPr fontId="4"/>
  </si>
  <si>
    <t>自己点検結果</t>
    <rPh sb="0" eb="4">
      <t>ジコテンケン</t>
    </rPh>
    <rPh sb="4" eb="6">
      <t>ケッカ</t>
    </rPh>
    <phoneticPr fontId="4"/>
  </si>
  <si>
    <t>都道府県名</t>
    <rPh sb="0" eb="5">
      <t>トドウフケンメイ</t>
    </rPh>
    <phoneticPr fontId="2"/>
  </si>
  <si>
    <t>市区村町名</t>
    <rPh sb="0" eb="2">
      <t>シク</t>
    </rPh>
    <rPh sb="2" eb="3">
      <t>ムラ</t>
    </rPh>
    <rPh sb="3" eb="5">
      <t>チョウメイ</t>
    </rPh>
    <phoneticPr fontId="2"/>
  </si>
  <si>
    <t>自治体規模</t>
    <rPh sb="0" eb="5">
      <t>ジチタイキボ</t>
    </rPh>
    <phoneticPr fontId="2"/>
  </si>
  <si>
    <t>←自己点検シートへ</t>
    <rPh sb="1" eb="5">
      <t>ジコテンケン</t>
    </rPh>
    <phoneticPr fontId="2"/>
  </si>
  <si>
    <t>平均値</t>
    <rPh sb="0" eb="3">
      <t>ヘイキンチ</t>
    </rPh>
    <phoneticPr fontId="2"/>
  </si>
  <si>
    <t>基準値</t>
    <rPh sb="0" eb="3">
      <t>キジュンチ</t>
    </rPh>
    <phoneticPr fontId="2"/>
  </si>
  <si>
    <t>組織体制</t>
    <rPh sb="0" eb="2">
      <t>ソシキ</t>
    </rPh>
    <rPh sb="2" eb="4">
      <t>タイセイ</t>
    </rPh>
    <phoneticPr fontId="2"/>
  </si>
  <si>
    <t>人材教育</t>
    <rPh sb="0" eb="2">
      <t>ジンザイ</t>
    </rPh>
    <rPh sb="2" eb="4">
      <t>キョウイク</t>
    </rPh>
    <phoneticPr fontId="2"/>
  </si>
  <si>
    <t>システム運用</t>
    <rPh sb="4" eb="6">
      <t>ウンヨウ</t>
    </rPh>
    <phoneticPr fontId="2"/>
  </si>
  <si>
    <t>業務プロセス</t>
    <rPh sb="0" eb="2">
      <t>ギョウム</t>
    </rPh>
    <phoneticPr fontId="2"/>
  </si>
  <si>
    <t>【組織体制】</t>
    <rPh sb="1" eb="3">
      <t>ソシキ</t>
    </rPh>
    <rPh sb="3" eb="5">
      <t>タイセイ</t>
    </rPh>
    <phoneticPr fontId="2"/>
  </si>
  <si>
    <t>基準値を最も下回っている設問</t>
    <rPh sb="0" eb="3">
      <t>キジュンチ</t>
    </rPh>
    <rPh sb="4" eb="5">
      <t>モット</t>
    </rPh>
    <rPh sb="6" eb="8">
      <t>シタマワ</t>
    </rPh>
    <rPh sb="12" eb="14">
      <t>セツモン</t>
    </rPh>
    <phoneticPr fontId="2"/>
  </si>
  <si>
    <t>設問の評価点</t>
    <rPh sb="0" eb="2">
      <t>セツモン</t>
    </rPh>
    <rPh sb="3" eb="5">
      <t>ヒョウカ</t>
    </rPh>
    <rPh sb="5" eb="6">
      <t>テン</t>
    </rPh>
    <phoneticPr fontId="2"/>
  </si>
  <si>
    <t>設問No.</t>
    <rPh sb="0" eb="2">
      <t>セツモン</t>
    </rPh>
    <phoneticPr fontId="2"/>
  </si>
  <si>
    <t>設問内容</t>
    <rPh sb="0" eb="2">
      <t>セツモン</t>
    </rPh>
    <rPh sb="2" eb="4">
      <t>ナイヨウ</t>
    </rPh>
    <phoneticPr fontId="2"/>
  </si>
  <si>
    <t>助言内容</t>
    <rPh sb="0" eb="4">
      <t>ジョゲンナイヨウ</t>
    </rPh>
    <phoneticPr fontId="2"/>
  </si>
  <si>
    <t>【人材教育】</t>
    <rPh sb="1" eb="3">
      <t>ジンザイ</t>
    </rPh>
    <rPh sb="3" eb="5">
      <t>キョウイク</t>
    </rPh>
    <phoneticPr fontId="2"/>
  </si>
  <si>
    <t>【システム運用】</t>
    <rPh sb="5" eb="7">
      <t>ウンヨウ</t>
    </rPh>
    <phoneticPr fontId="2"/>
  </si>
  <si>
    <t>【業務プロセス】</t>
    <rPh sb="1" eb="3">
      <t>ギョウム</t>
    </rPh>
    <phoneticPr fontId="2"/>
  </si>
  <si>
    <t>【プルダウンメニュー】</t>
    <phoneticPr fontId="2"/>
  </si>
  <si>
    <t>設問</t>
    <rPh sb="0" eb="2">
      <t>セツモン</t>
    </rPh>
    <phoneticPr fontId="2"/>
  </si>
  <si>
    <t>選択肢1</t>
    <rPh sb="0" eb="3">
      <t>センタクシ</t>
    </rPh>
    <phoneticPr fontId="2"/>
  </si>
  <si>
    <t>選択肢2</t>
    <rPh sb="0" eb="3">
      <t>センタクシ</t>
    </rPh>
    <phoneticPr fontId="2"/>
  </si>
  <si>
    <t>選択肢3</t>
    <rPh sb="0" eb="3">
      <t>センタクシ</t>
    </rPh>
    <phoneticPr fontId="2"/>
  </si>
  <si>
    <t>選択肢4</t>
    <rPh sb="0" eb="3">
      <t>センタクシ</t>
    </rPh>
    <phoneticPr fontId="2"/>
  </si>
  <si>
    <t>選択肢5</t>
    <rPh sb="0" eb="3">
      <t>センタクシ</t>
    </rPh>
    <phoneticPr fontId="2"/>
  </si>
  <si>
    <t>選択肢6</t>
    <rPh sb="0" eb="3">
      <t>センタクシ</t>
    </rPh>
    <phoneticPr fontId="2"/>
  </si>
  <si>
    <t>選択肢7</t>
    <rPh sb="0" eb="3">
      <t>センタクシ</t>
    </rPh>
    <phoneticPr fontId="2"/>
  </si>
  <si>
    <t>選択肢8</t>
    <rPh sb="0" eb="3">
      <t>センタクシ</t>
    </rPh>
    <phoneticPr fontId="2"/>
  </si>
  <si>
    <t>選択肢9</t>
    <rPh sb="0" eb="3">
      <t>センタクシ</t>
    </rPh>
    <phoneticPr fontId="2"/>
  </si>
  <si>
    <t>選択肢10</t>
    <rPh sb="0" eb="3">
      <t>センタクシ</t>
    </rPh>
    <phoneticPr fontId="2"/>
  </si>
  <si>
    <t>①</t>
    <phoneticPr fontId="2"/>
  </si>
  <si>
    <t>②</t>
    <phoneticPr fontId="2"/>
  </si>
  <si>
    <t>➂</t>
    <phoneticPr fontId="2"/>
  </si>
  <si>
    <t>④</t>
    <phoneticPr fontId="2"/>
  </si>
  <si>
    <t>⑤</t>
    <phoneticPr fontId="2"/>
  </si>
  <si>
    <t>１項目以上該当</t>
    <rPh sb="3" eb="5">
      <t>イジョウ</t>
    </rPh>
    <phoneticPr fontId="2"/>
  </si>
  <si>
    <t>４項目すべて該当</t>
    <phoneticPr fontId="2"/>
  </si>
  <si>
    <t>該当なし</t>
    <phoneticPr fontId="2"/>
  </si>
  <si>
    <t>③</t>
    <phoneticPr fontId="2"/>
  </si>
  <si>
    <t>⑥</t>
    <phoneticPr fontId="2"/>
  </si>
  <si>
    <t>①④⑥⑦⑧を含む５項目以上該当</t>
    <rPh sb="6" eb="7">
      <t>フク</t>
    </rPh>
    <rPh sb="9" eb="11">
      <t>コウモク</t>
    </rPh>
    <rPh sb="11" eb="13">
      <t>イジョウ</t>
    </rPh>
    <rPh sb="13" eb="15">
      <t>ガイトウ</t>
    </rPh>
    <phoneticPr fontId="2"/>
  </si>
  <si>
    <t>８項目すべて該当</t>
    <phoneticPr fontId="2"/>
  </si>
  <si>
    <t>３項目すべて該当</t>
  </si>
  <si>
    <t>該当なし</t>
  </si>
  <si>
    <t>①のみ</t>
  </si>
  <si>
    <t>①②</t>
  </si>
  <si>
    <t>①②③</t>
  </si>
  <si>
    <t>内外部に公表</t>
    <phoneticPr fontId="2"/>
  </si>
  <si>
    <t>どちらかに公表</t>
    <phoneticPr fontId="2"/>
  </si>
  <si>
    <t>ともに公表なし</t>
    <phoneticPr fontId="2"/>
  </si>
  <si>
    <t>１項目のみ該当</t>
    <rPh sb="5" eb="7">
      <t>ガイトウ</t>
    </rPh>
    <phoneticPr fontId="2"/>
  </si>
  <si>
    <t>２項目以上該当</t>
    <phoneticPr fontId="2"/>
  </si>
  <si>
    <t>７項目すべて該当</t>
    <phoneticPr fontId="2"/>
  </si>
  <si>
    <t>【自己点検シート回答の数値変換テーブル】</t>
    <rPh sb="1" eb="3">
      <t>ジコ</t>
    </rPh>
    <rPh sb="3" eb="5">
      <t>テンケン</t>
    </rPh>
    <rPh sb="8" eb="10">
      <t>カイトウ</t>
    </rPh>
    <rPh sb="11" eb="13">
      <t>スウチ</t>
    </rPh>
    <rPh sb="13" eb="15">
      <t>ヘンカン</t>
    </rPh>
    <phoneticPr fontId="2"/>
  </si>
  <si>
    <t>5段階評価</t>
    <rPh sb="1" eb="3">
      <t>ダンカイ</t>
    </rPh>
    <rPh sb="3" eb="5">
      <t>ヒョウカ</t>
    </rPh>
    <phoneticPr fontId="2"/>
  </si>
  <si>
    <t>No.1,5,6,7,8,10,12,13,15,17,18,20,22,24,26
(Q.9,18,20,22,23,25,30,34,36,38,39,41,43,45,47)</t>
    <phoneticPr fontId="2"/>
  </si>
  <si>
    <t>①</t>
  </si>
  <si>
    <t>②</t>
  </si>
  <si>
    <t>④</t>
  </si>
  <si>
    <t>⑤</t>
  </si>
  <si>
    <t>⑥</t>
  </si>
  <si>
    <t>人数回答</t>
    <rPh sb="0" eb="2">
      <t>ニンズウ</t>
    </rPh>
    <rPh sb="2" eb="4">
      <t>カイトウ</t>
    </rPh>
    <phoneticPr fontId="2"/>
  </si>
  <si>
    <t>組織規模</t>
    <rPh sb="0" eb="2">
      <t>ソシキ</t>
    </rPh>
    <rPh sb="2" eb="4">
      <t>キボ</t>
    </rPh>
    <phoneticPr fontId="2"/>
  </si>
  <si>
    <t>No.3 (Q.15)</t>
    <phoneticPr fontId="4"/>
  </si>
  <si>
    <t>1-99, 100-199の規模</t>
    <phoneticPr fontId="2"/>
  </si>
  <si>
    <t>200以上の規模</t>
    <phoneticPr fontId="2"/>
  </si>
  <si>
    <t>複数選択回答</t>
    <rPh sb="0" eb="2">
      <t>フクスウ</t>
    </rPh>
    <rPh sb="2" eb="4">
      <t>センタク</t>
    </rPh>
    <rPh sb="4" eb="6">
      <t>カイトウ</t>
    </rPh>
    <phoneticPr fontId="2"/>
  </si>
  <si>
    <t>No.2 (Q.10)</t>
    <phoneticPr fontId="4"/>
  </si>
  <si>
    <t>同左</t>
    <rPh sb="0" eb="2">
      <t>ドウサ</t>
    </rPh>
    <phoneticPr fontId="2"/>
  </si>
  <si>
    <t>４項目すべて該当</t>
  </si>
  <si>
    <t>該当なし</t>
    <rPh sb="0" eb="2">
      <t>ガイトウ</t>
    </rPh>
    <phoneticPr fontId="2"/>
  </si>
  <si>
    <t>No.4 (Q.17)</t>
    <phoneticPr fontId="4"/>
  </si>
  <si>
    <t>８項目すべて該当</t>
  </si>
  <si>
    <t>No.9 (Q.24)</t>
    <phoneticPr fontId="4"/>
  </si>
  <si>
    <t>No.11 (Q.26)</t>
    <phoneticPr fontId="4"/>
  </si>
  <si>
    <t>No.14 (Q.35)</t>
    <phoneticPr fontId="4"/>
  </si>
  <si>
    <t>No.16 (Q.37)</t>
    <phoneticPr fontId="4"/>
  </si>
  <si>
    <t>No.19 (Q.40)</t>
    <phoneticPr fontId="4"/>
  </si>
  <si>
    <t>どちらかに公表</t>
  </si>
  <si>
    <t>No.21 (Q.42)</t>
    <phoneticPr fontId="4"/>
  </si>
  <si>
    <t>No.23 (Q.44)</t>
    <phoneticPr fontId="4"/>
  </si>
  <si>
    <t>２項目以上該当</t>
  </si>
  <si>
    <t>No.25 (Q.46)</t>
    <phoneticPr fontId="4"/>
  </si>
  <si>
    <t>No.27 (Q.48)</t>
    <phoneticPr fontId="4"/>
  </si>
  <si>
    <t>７項目すべて該当</t>
  </si>
  <si>
    <t>【助言内容一覧】</t>
    <rPh sb="1" eb="3">
      <t>ジョゲン</t>
    </rPh>
    <rPh sb="3" eb="5">
      <t>ナイヨウ</t>
    </rPh>
    <rPh sb="5" eb="7">
      <t>イチラン</t>
    </rPh>
    <phoneticPr fontId="2"/>
  </si>
  <si>
    <t>設問内容</t>
    <rPh sb="0" eb="2">
      <t>セツモン</t>
    </rPh>
    <rPh sb="2" eb="4">
      <t>ナイヨウ</t>
    </rPh>
    <phoneticPr fontId="4"/>
  </si>
  <si>
    <t>助言内容</t>
    <rPh sb="0" eb="2">
      <t>ジョゲン</t>
    </rPh>
    <rPh sb="2" eb="4">
      <t>ナイヨウ</t>
    </rPh>
    <phoneticPr fontId="2"/>
  </si>
  <si>
    <t xml:space="preserve">CSIRTの設置状況について、該当するものを選択してください。
</t>
    <phoneticPr fontId="2"/>
  </si>
  <si>
    <t>CSIRTが設置されない、または設置状況に不十分な点があることで、インシデント発生時に適切な対応リソースが確保できず、インシデントによる影響が拡大するおそれがあります。
CSIRTの設置状況について、どのような状況かあらためて確認されることを推奨いたします。</t>
    <rPh sb="6" eb="8">
      <t>セッチ</t>
    </rPh>
    <rPh sb="16" eb="20">
      <t>セッチジョウキョウ</t>
    </rPh>
    <rPh sb="21" eb="24">
      <t>フジュウブン</t>
    </rPh>
    <rPh sb="25" eb="26">
      <t>テン</t>
    </rPh>
    <rPh sb="39" eb="42">
      <t>ハッセイジ</t>
    </rPh>
    <rPh sb="43" eb="45">
      <t>テキセツ</t>
    </rPh>
    <rPh sb="46" eb="48">
      <t>タイオウ</t>
    </rPh>
    <rPh sb="53" eb="55">
      <t>カクホ</t>
    </rPh>
    <rPh sb="68" eb="70">
      <t>エイキョウ</t>
    </rPh>
    <rPh sb="71" eb="73">
      <t>カクダイ</t>
    </rPh>
    <phoneticPr fontId="2"/>
  </si>
  <si>
    <t xml:space="preserve">No.1の文書に記載されている観点について、該当するものを選択してください（複数回答可）。
</t>
    <phoneticPr fontId="2"/>
  </si>
  <si>
    <t>CSIRTに関連する文書に不足している観点があることで、CSIRTが有する役割や責任が不明瞭となり、実際のインシデント発生時の対応に際し混乱を招くおそれがあります。
CSIRTの設置を規定する文書の記載観点について、文書に定められていない場合は、正式な文書として定めることをご検討ください。</t>
  </si>
  <si>
    <t xml:space="preserve">CSIRT（または、CSIRTが設置されていない場合は、セキュリティ事案、事象、事故対応担当の職員）の構成員の内、セキュリティ事案、事象、事故対応に関連する専門知識を有する人数について、最も近いものを選択してください。
</t>
    <phoneticPr fontId="2"/>
  </si>
  <si>
    <t>CSIRT内にセキュリティの専門知識を有する人員が不足していることにより、実際のインシデント発生時に必要な専門的な判断をCSIRTが適切に実施できず、混乱を招くおそれがあります。
専門知識を有する人材を育成するために、セキュリティ事案、事象、事故対応に関連する演習としてCYDERの受講が効果的です。</t>
    <rPh sb="5" eb="6">
      <t>ナイ</t>
    </rPh>
    <rPh sb="14" eb="18">
      <t>センモンチシキ</t>
    </rPh>
    <rPh sb="19" eb="20">
      <t>ユウ</t>
    </rPh>
    <rPh sb="22" eb="24">
      <t>ジンイン</t>
    </rPh>
    <rPh sb="25" eb="27">
      <t>フソク</t>
    </rPh>
    <rPh sb="37" eb="39">
      <t>ジッサイ</t>
    </rPh>
    <rPh sb="46" eb="49">
      <t>ハッセイジ</t>
    </rPh>
    <rPh sb="50" eb="52">
      <t>ヒツヨウ</t>
    </rPh>
    <rPh sb="53" eb="56">
      <t>センモンテキ</t>
    </rPh>
    <rPh sb="57" eb="59">
      <t>ハンダン</t>
    </rPh>
    <rPh sb="66" eb="68">
      <t>テキセツ</t>
    </rPh>
    <rPh sb="69" eb="71">
      <t>ジッシ</t>
    </rPh>
    <rPh sb="75" eb="77">
      <t>コンラン</t>
    </rPh>
    <rPh sb="78" eb="79">
      <t>マネ</t>
    </rPh>
    <rPh sb="98" eb="100">
      <t>ジンザイ</t>
    </rPh>
    <phoneticPr fontId="2"/>
  </si>
  <si>
    <t xml:space="preserve">貴組織のCSIRT内における体制について、以下の役割のうち任命されているものを選択してください。
</t>
    <phoneticPr fontId="4"/>
  </si>
  <si>
    <t>CSIRTにおける一部の役割が任命されないことにより、実際のインシデント発生時の対応に即した役割を持つ担当者に不足が生じ、インシデント発生時の対応に際し混乱を招くおそれがあります。
庁内で定められた役割・責任について、過不足がないか確認を行うことを推奨いたします。</t>
    <phoneticPr fontId="2"/>
  </si>
  <si>
    <t xml:space="preserve">No.4で選択した役割について、該当するものを選択してください。
</t>
    <phoneticPr fontId="4"/>
  </si>
  <si>
    <t>CSIRTにおける一部の役割が任命されないことにより、実際のインシデント発生時の対応に即した役割を持つ担当者に不足が生じ、インシデント発生時の対応に際し混乱を招くおそれがあります。
CSIRTの体制を組成するための任命プロセスを明確化・役割を明文化し、その職務の遂行状況に対して、定期的なレビュー及び承認を行うことを推奨いたします。</t>
    <phoneticPr fontId="2"/>
  </si>
  <si>
    <t xml:space="preserve">インシデント発生時の外部委託事業者と責任分界点の定義状況について、該当するものを選択してください。
</t>
    <phoneticPr fontId="4"/>
  </si>
  <si>
    <t>外部委託事業者との責任分界点が定義されない、または定義が不十分であることにより、実際のインシデント発生時において実施すべき事項における委託事業者との役割分担が不明瞭となり、インシデント発生時の対応に際し混乱を招くおそれがあります。
インシデント発生時の外部委託事業者との責任分界点について、確認することを推奨いたします。</t>
    <rPh sb="0" eb="4">
      <t>ガイブイタク</t>
    </rPh>
    <rPh sb="4" eb="7">
      <t>ジギョウシャ</t>
    </rPh>
    <rPh sb="9" eb="14">
      <t>セキニンブンカイテン</t>
    </rPh>
    <rPh sb="15" eb="17">
      <t>テイギ</t>
    </rPh>
    <rPh sb="25" eb="27">
      <t>テイギ</t>
    </rPh>
    <rPh sb="28" eb="31">
      <t>フジュウブン</t>
    </rPh>
    <rPh sb="40" eb="42">
      <t>ジッサイ</t>
    </rPh>
    <rPh sb="49" eb="52">
      <t>ハッセイジ</t>
    </rPh>
    <rPh sb="56" eb="58">
      <t>ジッシ</t>
    </rPh>
    <rPh sb="61" eb="63">
      <t>ジコウ</t>
    </rPh>
    <rPh sb="67" eb="69">
      <t>イタク</t>
    </rPh>
    <rPh sb="69" eb="72">
      <t>ジギョウシャ</t>
    </rPh>
    <rPh sb="74" eb="76">
      <t>ヤクワリ</t>
    </rPh>
    <rPh sb="76" eb="78">
      <t>ブンタン</t>
    </rPh>
    <rPh sb="79" eb="82">
      <t>フメイリョウ</t>
    </rPh>
    <phoneticPr fontId="2"/>
  </si>
  <si>
    <t xml:space="preserve">インシデント発生時の外部の専門家との連携体制について、該当するものを選択してください。
</t>
    <phoneticPr fontId="12"/>
  </si>
  <si>
    <t>外部の専門家との連携体制が定義されない、または定義が不十分であることにより、実際のインシデント発生時において実施すべき事項における外部の専門家との役割分担が不明瞭となり、インシデント発生時の対応に際し混乱を招くおそれがあります。
インシデント発生時の外部の専門家との連携体制について、確認することを推奨いたします。</t>
    <rPh sb="0" eb="2">
      <t>ガイブ</t>
    </rPh>
    <rPh sb="3" eb="6">
      <t>センモンカ</t>
    </rPh>
    <rPh sb="8" eb="12">
      <t>レンケイタイセイ</t>
    </rPh>
    <rPh sb="13" eb="15">
      <t>テイギ</t>
    </rPh>
    <rPh sb="23" eb="25">
      <t>テイギ</t>
    </rPh>
    <rPh sb="26" eb="29">
      <t>フジュウブン</t>
    </rPh>
    <rPh sb="38" eb="40">
      <t>ジッサイ</t>
    </rPh>
    <rPh sb="47" eb="50">
      <t>ハッセイジ</t>
    </rPh>
    <rPh sb="54" eb="56">
      <t>ジッシ</t>
    </rPh>
    <rPh sb="59" eb="61">
      <t>ジコウ</t>
    </rPh>
    <rPh sb="65" eb="67">
      <t>ガイブ</t>
    </rPh>
    <rPh sb="68" eb="71">
      <t>センモンカ</t>
    </rPh>
    <rPh sb="73" eb="75">
      <t>ヤクワリ</t>
    </rPh>
    <rPh sb="75" eb="77">
      <t>ブンタン</t>
    </rPh>
    <rPh sb="78" eb="81">
      <t>フメイリョウ</t>
    </rPh>
    <phoneticPr fontId="2"/>
  </si>
  <si>
    <t xml:space="preserve">自組織の一般職員に対する、セキュリティ事案、事象、事故対応に関する教育の実施状況について、該当するものを選択してください。
</t>
    <phoneticPr fontId="2"/>
  </si>
  <si>
    <t>自組織の一般職員に対する教育活動が実施されない、または不十分であることにより、フィッシングやPC紛失等の職員のヒューマンエラーに起因するインシデントの増加につながるおそれがあります。
一般職員に対する、インシデントの予防や発生時の対応に関する情報セキュリティ教育を実施することを推奨いたします。</t>
    <rPh sb="0" eb="3">
      <t>ジソシキ</t>
    </rPh>
    <rPh sb="4" eb="8">
      <t>イッパンショクイン</t>
    </rPh>
    <rPh sb="9" eb="10">
      <t>タイ</t>
    </rPh>
    <rPh sb="12" eb="16">
      <t>キョウイクカツドウ</t>
    </rPh>
    <rPh sb="17" eb="19">
      <t>ジッシ</t>
    </rPh>
    <rPh sb="27" eb="30">
      <t>フジュウブン</t>
    </rPh>
    <rPh sb="48" eb="50">
      <t>フンシツ</t>
    </rPh>
    <rPh sb="50" eb="51">
      <t>トウ</t>
    </rPh>
    <rPh sb="52" eb="54">
      <t>ショクイン</t>
    </rPh>
    <rPh sb="64" eb="66">
      <t>キイン</t>
    </rPh>
    <rPh sb="75" eb="77">
      <t>ゾウカ</t>
    </rPh>
    <rPh sb="121" eb="123">
      <t>ジョウホウ</t>
    </rPh>
    <phoneticPr fontId="2"/>
  </si>
  <si>
    <t xml:space="preserve">自組織の一般職員に対して実施している教育の内容について、該当するものを選択してください（複数回答可）。
</t>
    <phoneticPr fontId="2"/>
  </si>
  <si>
    <t xml:space="preserve">CSIRTの構成員、またはセキュリティ事案、事象、事故対応担当の職員に対する、セキュリティ事案、事象、事故対応に関する訓練または研修の実施状況について、該当するものを選択してください。
</t>
    <phoneticPr fontId="4"/>
  </si>
  <si>
    <t>CSIRTの構成員に対する訓練が不十分であることにより、実際のインシデント発生時にCSIRTの構成員が適時に対応できず、インシデントへの対応が長期化することにより、インシデントによる影響が拡大するおそれがあります。
CYDER等、CSIRTの構成員が、高度なインシデントの予防や発生時の対応に関する情報セキュリティ訓練または研修を定期的に受講されることを推奨いたします。</t>
    <phoneticPr fontId="2"/>
  </si>
  <si>
    <t xml:space="preserve">自組織のCSIRTの構成員、またはセキュリティ事案、事象、事故対応担当の職員に対して実施・活用している訓練または研修の内容について、該当するものを選択してください（複数回答可）。
</t>
    <phoneticPr fontId="2"/>
  </si>
  <si>
    <t xml:space="preserve">自組織のシステム概要図、ネットワーク構成図の整備状況について、該当するものを選択してください。
</t>
    <rPh sb="0" eb="3">
      <t>ジソシキ</t>
    </rPh>
    <phoneticPr fontId="4"/>
  </si>
  <si>
    <t>自組織のシステム概要図、ネットワーク構成図を整備していない、または最新化されていないことにより、実際のインシデント発生時に対応の遅延を招くおそれがあります。
システム運営の対象となる機器に関する文書類について、最新のものが整備されていることを確認することを推奨いたします。</t>
    <rPh sb="22" eb="24">
      <t>セイビ</t>
    </rPh>
    <rPh sb="33" eb="36">
      <t>サイシンカ</t>
    </rPh>
    <rPh sb="48" eb="50">
      <t>ジッサイ</t>
    </rPh>
    <rPh sb="57" eb="59">
      <t>ハッセイ</t>
    </rPh>
    <rPh sb="59" eb="60">
      <t>ジ</t>
    </rPh>
    <rPh sb="61" eb="63">
      <t>タイオウ</t>
    </rPh>
    <rPh sb="64" eb="66">
      <t>チエン</t>
    </rPh>
    <rPh sb="67" eb="68">
      <t>マネ</t>
    </rPh>
    <phoneticPr fontId="2"/>
  </si>
  <si>
    <t xml:space="preserve">自組織のIT環境における監視体制の整備状況について、該当するものを選択してください。
</t>
    <phoneticPr fontId="2"/>
  </si>
  <si>
    <t>自組織のIT環境における監視体制を整備していない、または明確化されていないことにより、実際のインシデント発生時に検知が遅延するまたは検知できないおそれがあります。
IT環境における監視体制について、どのような状況であるか文書の整備状況を含め確認することを推奨いたします。</t>
    <rPh sb="17" eb="19">
      <t>セイビ</t>
    </rPh>
    <rPh sb="28" eb="31">
      <t>メイカクカ</t>
    </rPh>
    <rPh sb="43" eb="45">
      <t>ジッサイ</t>
    </rPh>
    <rPh sb="52" eb="55">
      <t>ハッセイジ</t>
    </rPh>
    <rPh sb="56" eb="58">
      <t>ケンチ</t>
    </rPh>
    <rPh sb="59" eb="61">
      <t>チエン</t>
    </rPh>
    <rPh sb="66" eb="68">
      <t>ケンチ</t>
    </rPh>
    <phoneticPr fontId="2"/>
  </si>
  <si>
    <t xml:space="preserve">監視範囲に含まれる領域について、該当するものを選択してください（複数回答可）。
</t>
    <phoneticPr fontId="4"/>
  </si>
  <si>
    <t>監視範囲が十分でない、または明文化されていないことにより、実際のインシデント発生時に検知が遅延するまたは検知できないおそれがあります。
自組織のIT環境において、監視範囲がどのような状況であるか文書の整備状況を含め確認することを推奨いたします。</t>
    <rPh sb="5" eb="7">
      <t>ジュウブン</t>
    </rPh>
    <rPh sb="14" eb="17">
      <t>メイブンカ</t>
    </rPh>
    <rPh sb="68" eb="71">
      <t>ジソシキ</t>
    </rPh>
    <rPh sb="83" eb="85">
      <t>ハンイ</t>
    </rPh>
    <phoneticPr fontId="2"/>
  </si>
  <si>
    <t xml:space="preserve">自組織で管理している情報資産（ハードウェア、ソフトウェア）の把握状況について、該当するものを選択してください。
</t>
    <phoneticPr fontId="2"/>
  </si>
  <si>
    <t>自組織で管理している情報資産（ハードウェア、ソフトウェア）を把握していない、または文書を最新化されていないことにより、実際のインシデント発生時に対応の遅延を招くおそれがあります。
システム運営の対象となる情報資産（ハードウェア、ソフトウェア）に関する管理簿等が、最新の状態で整備されていることを確認することを推奨いたします。</t>
    <rPh sb="30" eb="32">
      <t>ハアク</t>
    </rPh>
    <rPh sb="41" eb="43">
      <t>ブンショ</t>
    </rPh>
    <rPh sb="44" eb="47">
      <t>サイシンカ</t>
    </rPh>
    <phoneticPr fontId="2"/>
  </si>
  <si>
    <t xml:space="preserve">作成した情報資産の一覧に含まれるシステムの範囲について、該当するものを選択してください。
</t>
    <rPh sb="0" eb="2">
      <t>サクセイ</t>
    </rPh>
    <rPh sb="4" eb="8">
      <t>ジョウホウシサン</t>
    </rPh>
    <phoneticPr fontId="4"/>
  </si>
  <si>
    <t>情報資産の一覧に含まれるシステムの範囲が十分でない、または明文化されていないことにより、実際のインシデント発生時に対応の遅延を招くおそれがあります。
管理する情報資産の対象範囲について、庁内全体で運営されているシステムを含めることを推奨いたします。</t>
    <rPh sb="0" eb="2">
      <t>ジョウホウ</t>
    </rPh>
    <rPh sb="2" eb="4">
      <t>シサン</t>
    </rPh>
    <rPh sb="5" eb="7">
      <t>イチラン</t>
    </rPh>
    <rPh sb="8" eb="9">
      <t>フク</t>
    </rPh>
    <rPh sb="17" eb="19">
      <t>ハンイ</t>
    </rPh>
    <phoneticPr fontId="2"/>
  </si>
  <si>
    <t xml:space="preserve">CSIRT活動を実施する中で入手した機微情報（セキュリティ事案、事象、事故によって流出した個人情報や公表前のセキュリティ事案、事象、事故に関する被害状況など）の取り扱い方針について、該当するものを選択してください。
</t>
    <phoneticPr fontId="2"/>
  </si>
  <si>
    <t>CSIRT活動を実施する中で入手した機微情報の取り扱い方針が定められていないことにより、実際のインシデント発生時に誤って情報漏えいを招くおそれがあります。
CSIRTの活動における機微情報の取り扱いについて、正式な手順を定めることをご検討ください。</t>
    <rPh sb="30" eb="31">
      <t>サダ</t>
    </rPh>
    <rPh sb="44" eb="46">
      <t>ジッサイ</t>
    </rPh>
    <rPh sb="53" eb="56">
      <t>ハッセイジ</t>
    </rPh>
    <rPh sb="57" eb="58">
      <t>アヤマ</t>
    </rPh>
    <rPh sb="60" eb="63">
      <t>ジョウホウロウ</t>
    </rPh>
    <rPh sb="66" eb="67">
      <t>マネ</t>
    </rPh>
    <phoneticPr fontId="2"/>
  </si>
  <si>
    <t xml:space="preserve">PoC（内外部より、情報セキュリティに関するセキュリティ事案、事象、事故の発生または発生のおそれがある情報等を受け付ける統一的な窓口）の設置状況について、該当するものを選択してください。
</t>
    <phoneticPr fontId="4"/>
  </si>
  <si>
    <t>PoCを設置できていない、またはPoCの設置について明文化されていないことにより、実際のインシデント発生時にCSIRTの担当者に報告されず、インシデント発生状況を適時に把握することができないおそれがあります。
PoCの設置状況について、どのような状況かあらためて確認されることを推奨いたします。</t>
  </si>
  <si>
    <t xml:space="preserve">PoCの設置目的および設置した連絡先の公表状況について、該当するものを選択してください（複数回答可）。
</t>
    <phoneticPr fontId="2"/>
  </si>
  <si>
    <t>PoCの設置目的および連絡先を公表していないことにより、実際のインシデント発生時にCSIRTの担当者に報告されず、インシデント発生状況を適時に把握することができないおそれがあります。
PoCの設置状況について、どのような状況かあらためて確認されることを推奨いたします。</t>
    <rPh sb="15" eb="17">
      <t>コウヒョウ</t>
    </rPh>
    <phoneticPr fontId="2"/>
  </si>
  <si>
    <t xml:space="preserve">セキュリティ事案、事象、事故発生時の連絡先（内部関係者、外部委託事業者、外部の専門家、及び外部関係機関など）の整備状況について、該当するものを選択してください。
</t>
    <phoneticPr fontId="2"/>
  </si>
  <si>
    <t>セキュリティ事案、事象、事故発生時の連絡先を整備していないことにより、実際のインシデント発生時に適切な連絡が行えず、対応の遅延を招くおそれがあります。
インシデント発生時の関係各所への連絡先を確認し、明文化することを推奨いたします。</t>
    <rPh sb="22" eb="24">
      <t>セイビ</t>
    </rPh>
    <rPh sb="35" eb="37">
      <t>ジッサイ</t>
    </rPh>
    <rPh sb="44" eb="46">
      <t>ハッセイ</t>
    </rPh>
    <rPh sb="46" eb="47">
      <t>ジ</t>
    </rPh>
    <rPh sb="48" eb="50">
      <t>テキセツ</t>
    </rPh>
    <rPh sb="51" eb="53">
      <t>レンラク</t>
    </rPh>
    <rPh sb="54" eb="55">
      <t>オコナ</t>
    </rPh>
    <phoneticPr fontId="2"/>
  </si>
  <si>
    <t xml:space="preserve">当該連絡先に含まれるものを選択してください（複数回答可）。
</t>
    <phoneticPr fontId="2"/>
  </si>
  <si>
    <t>セキュリティ事案、事象、事故発生時の連絡先について、網羅的に整備できていないことにより、実際のインシデント発生時に適切な連絡が行えず、対応の遅延を招くおそれがあります。
インシデント発生時の関係各所への連絡先を確認し、明文化することを推奨いたします。</t>
    <rPh sb="26" eb="29">
      <t>モウラテキ</t>
    </rPh>
    <phoneticPr fontId="2"/>
  </si>
  <si>
    <t xml:space="preserve">外部機関（J-LIS, NISC, JPCERT/CC等）から提供されるセキュリティ情報（セキュリティ事故の事例、脆弱性情報等）の活用状況について、該当するものを選択してください。
</t>
    <phoneticPr fontId="4"/>
  </si>
  <si>
    <t>外部機関から提供されるセキュリティ情報の活用について明文化されていないことにより、セキュリティ対策の要否についての判断が適切に行えず、対策の遅延を招くおそれがあります。
外部機関から提供されるセキュリティ情報がどのようなものであるか確認し、活用方法についてご検討ください。</t>
    <rPh sb="20" eb="22">
      <t>カツヨウ</t>
    </rPh>
    <rPh sb="26" eb="29">
      <t>メイブンカ</t>
    </rPh>
    <rPh sb="47" eb="49">
      <t>タイサク</t>
    </rPh>
    <rPh sb="50" eb="52">
      <t>ヨウヒ</t>
    </rPh>
    <rPh sb="57" eb="59">
      <t>ハンダン</t>
    </rPh>
    <rPh sb="60" eb="62">
      <t>テキセツ</t>
    </rPh>
    <rPh sb="63" eb="64">
      <t>オコナ</t>
    </rPh>
    <rPh sb="67" eb="69">
      <t>タイサク</t>
    </rPh>
    <rPh sb="70" eb="72">
      <t>チエン</t>
    </rPh>
    <rPh sb="73" eb="74">
      <t>マネ</t>
    </rPh>
    <phoneticPr fontId="2"/>
  </si>
  <si>
    <t xml:space="preserve">入手した情報をどのような領域において活用しているか、ご回答ください（複数回答可）。
</t>
    <phoneticPr fontId="2"/>
  </si>
  <si>
    <t>外部機関から提供されるセキュリティ情報をセキュリティ対策や教育等に活用していないことにより、セキュリティ対策が適切に行えず、対策の遅延を招くおそれがあります。
外部機関から提供されるセキュリティ情報がどのようなものであるか確認し、活用方法についてご検討ください。</t>
    <rPh sb="17" eb="19">
      <t>ジョウホウ</t>
    </rPh>
    <rPh sb="26" eb="28">
      <t>タイサク</t>
    </rPh>
    <rPh sb="29" eb="31">
      <t>キョウイク</t>
    </rPh>
    <rPh sb="31" eb="32">
      <t>トウ</t>
    </rPh>
    <rPh sb="33" eb="35">
      <t>カツヨウ</t>
    </rPh>
    <phoneticPr fontId="2"/>
  </si>
  <si>
    <t xml:space="preserve">セキュリティ事案、事象、事故の発生に備えた平常時の準備・予防等（定期的な脆弱性診断の実施、定期的なセキュリティ監査の実施、セキュリティ意識向上の呼びかけ等）に係る活動の整備状況について、該当するものを選択してください。
</t>
    <phoneticPr fontId="2"/>
  </si>
  <si>
    <t>セキュリティ事案、事象、事故の発生に備えた平常時の準備・予防等に係る活動について明文化されていないことにより、予防的な対策が適切に行われないおそれがあります。
セキュリティ事案、事象、事故の発生に備えた平常時の準備として、どのような活動を実施しているか確認し、手順等に明文化することを推奨いたします。</t>
    <rPh sb="32" eb="33">
      <t>カカ</t>
    </rPh>
    <rPh sb="34" eb="36">
      <t>カツドウ</t>
    </rPh>
    <rPh sb="40" eb="43">
      <t>メイブンカ</t>
    </rPh>
    <rPh sb="55" eb="58">
      <t>ヨボウテキ</t>
    </rPh>
    <rPh sb="59" eb="61">
      <t>タイサク</t>
    </rPh>
    <rPh sb="62" eb="64">
      <t>テキセツ</t>
    </rPh>
    <rPh sb="65" eb="66">
      <t>オコナ</t>
    </rPh>
    <phoneticPr fontId="2"/>
  </si>
  <si>
    <t xml:space="preserve">自組織で実施している活動を選択してください（複数回答可）。
</t>
    <phoneticPr fontId="2"/>
  </si>
  <si>
    <t xml:space="preserve">セキュリティ事案、事象、事故発生時の手順（検知、対応からその後の復旧や事後対応等一連の流れが規定されたもの）の整備状況について、該当するものを選択してください。
</t>
    <phoneticPr fontId="2"/>
  </si>
  <si>
    <t>セキュリティ事案、事象、事故発生時の手順を明文化していないことにより、実際のインシデント発生時に対応の遅延を招くおそれがあります。
セキュリティ事案、事象、事故発生時の手順について、各種ガイドラインを参考に明文化することを推奨いたします。</t>
    <rPh sb="21" eb="24">
      <t>メイブンカ</t>
    </rPh>
    <rPh sb="35" eb="37">
      <t>ジッサイ</t>
    </rPh>
    <rPh sb="44" eb="47">
      <t>ハッセイジ</t>
    </rPh>
    <rPh sb="48" eb="50">
      <t>タイオウ</t>
    </rPh>
    <rPh sb="51" eb="53">
      <t>チエン</t>
    </rPh>
    <rPh sb="54" eb="55">
      <t>マネ</t>
    </rPh>
    <phoneticPr fontId="2"/>
  </si>
  <si>
    <t xml:space="preserve">自組織の手順書内に含まれているプロセスを選択してください（複数回答可）。
</t>
    <phoneticPr fontId="4"/>
  </si>
  <si>
    <t>団体コード</t>
    <rPh sb="0" eb="2">
      <t>ダンタイ</t>
    </rPh>
    <phoneticPr fontId="2"/>
  </si>
  <si>
    <t>組織分類</t>
    <rPh sb="0" eb="2">
      <t>ソシキ</t>
    </rPh>
    <rPh sb="2" eb="4">
      <t>ブンルイ</t>
    </rPh>
    <phoneticPr fontId="2"/>
  </si>
  <si>
    <t>組織体制</t>
    <rPh sb="0" eb="4">
      <t>ソシキタイセイ</t>
    </rPh>
    <phoneticPr fontId="2"/>
  </si>
  <si>
    <t>O-1</t>
    <phoneticPr fontId="2"/>
  </si>
  <si>
    <t>O-1-1</t>
    <phoneticPr fontId="2"/>
  </si>
  <si>
    <t>O-1-6</t>
    <phoneticPr fontId="2"/>
  </si>
  <si>
    <t>O-2</t>
    <phoneticPr fontId="2"/>
  </si>
  <si>
    <t>O-2-1</t>
    <phoneticPr fontId="2"/>
  </si>
  <si>
    <t>O-3-1</t>
    <phoneticPr fontId="2"/>
  </si>
  <si>
    <t>O-4-1</t>
    <phoneticPr fontId="2"/>
  </si>
  <si>
    <t>T-1</t>
    <phoneticPr fontId="2"/>
  </si>
  <si>
    <t>T-5</t>
    <phoneticPr fontId="2"/>
  </si>
  <si>
    <t>T-5-1</t>
    <phoneticPr fontId="2"/>
  </si>
  <si>
    <t>T-6</t>
    <phoneticPr fontId="2"/>
  </si>
  <si>
    <t>T-6-1</t>
    <phoneticPr fontId="2"/>
  </si>
  <si>
    <t>T-7</t>
    <phoneticPr fontId="2"/>
  </si>
  <si>
    <t>CSIRTの設置状況</t>
    <rPh sb="6" eb="8">
      <t>セッチ</t>
    </rPh>
    <rPh sb="8" eb="10">
      <t>ジョウキョウ</t>
    </rPh>
    <phoneticPr fontId="2"/>
  </si>
  <si>
    <t>当該文書に記載されている観点</t>
  </si>
  <si>
    <t>専門知識を有する人数</t>
    <rPh sb="0" eb="2">
      <t>センモン</t>
    </rPh>
    <rPh sb="2" eb="4">
      <t>チシキ</t>
    </rPh>
    <rPh sb="5" eb="6">
      <t>ユウ</t>
    </rPh>
    <rPh sb="8" eb="10">
      <t>ニンズウ</t>
    </rPh>
    <phoneticPr fontId="2"/>
  </si>
  <si>
    <t>役割の体制</t>
    <rPh sb="0" eb="2">
      <t>ヤクワリ</t>
    </rPh>
    <rPh sb="3" eb="5">
      <t>タイセイ</t>
    </rPh>
    <phoneticPr fontId="2"/>
  </si>
  <si>
    <t>役割の定義</t>
    <rPh sb="0" eb="2">
      <t>ヤクワリ</t>
    </rPh>
    <rPh sb="3" eb="5">
      <t>テイギ</t>
    </rPh>
    <phoneticPr fontId="2"/>
  </si>
  <si>
    <t>外部委託事業者と責任分界点の定義</t>
    <phoneticPr fontId="2"/>
  </si>
  <si>
    <t>外部の専門家との連携体制</t>
    <phoneticPr fontId="2"/>
  </si>
  <si>
    <t>システム概要図、ネットワーク構成図の整備状況</t>
    <phoneticPr fontId="2"/>
  </si>
  <si>
    <t>IT環境における監視体制の整備状況</t>
    <phoneticPr fontId="2"/>
  </si>
  <si>
    <t>監視範囲に含まれる領域</t>
    <phoneticPr fontId="2"/>
  </si>
  <si>
    <t>自組織で管理している情報資産の把握状況</t>
    <phoneticPr fontId="2"/>
  </si>
  <si>
    <t>作成した情報資産の一覧に含まれるシステムの範囲</t>
    <phoneticPr fontId="2"/>
  </si>
  <si>
    <t>CSIRT活動で入手した機微情報の取り扱い方針について</t>
    <phoneticPr fontId="2"/>
  </si>
  <si>
    <t>平均値との差</t>
    <rPh sb="0" eb="3">
      <t>ヘイキンチ</t>
    </rPh>
    <rPh sb="5" eb="6">
      <t>サ</t>
    </rPh>
    <phoneticPr fontId="2"/>
  </si>
  <si>
    <t>基準値との差</t>
    <rPh sb="0" eb="3">
      <t>キジュンチ</t>
    </rPh>
    <rPh sb="5" eb="6">
      <t>サ</t>
    </rPh>
    <phoneticPr fontId="2"/>
  </si>
  <si>
    <t>平均値との差のランク</t>
    <rPh sb="0" eb="3">
      <t>ヘイキンチ</t>
    </rPh>
    <rPh sb="5" eb="6">
      <t>サ</t>
    </rPh>
    <phoneticPr fontId="2"/>
  </si>
  <si>
    <t>基準値との差のランク</t>
    <rPh sb="0" eb="3">
      <t>キジュンチ</t>
    </rPh>
    <rPh sb="5" eb="6">
      <t>サ</t>
    </rPh>
    <phoneticPr fontId="2"/>
  </si>
  <si>
    <t>下回るNo.1</t>
    <rPh sb="0" eb="2">
      <t>シタマワ</t>
    </rPh>
    <phoneticPr fontId="2"/>
  </si>
  <si>
    <t>設問番号</t>
    <rPh sb="0" eb="4">
      <t>セツモンバンゴウ</t>
    </rPh>
    <phoneticPr fontId="2"/>
  </si>
  <si>
    <t>人材教育</t>
    <rPh sb="0" eb="4">
      <t>ジンザイキョウイク</t>
    </rPh>
    <phoneticPr fontId="2"/>
  </si>
  <si>
    <t>P-1</t>
    <phoneticPr fontId="2"/>
  </si>
  <si>
    <t>P-1-1</t>
    <phoneticPr fontId="2"/>
  </si>
  <si>
    <t>P-2</t>
    <phoneticPr fontId="2"/>
  </si>
  <si>
    <t>P-2-1</t>
    <phoneticPr fontId="2"/>
  </si>
  <si>
    <t>P-3</t>
    <phoneticPr fontId="2"/>
  </si>
  <si>
    <t>P-3-1</t>
    <phoneticPr fontId="2"/>
  </si>
  <si>
    <t>P-4</t>
    <phoneticPr fontId="2"/>
  </si>
  <si>
    <t>P-4-1</t>
    <phoneticPr fontId="2"/>
  </si>
  <si>
    <t>P-5</t>
    <phoneticPr fontId="2"/>
  </si>
  <si>
    <t>P-5-1</t>
    <phoneticPr fontId="2"/>
  </si>
  <si>
    <t>H-1</t>
    <phoneticPr fontId="2"/>
  </si>
  <si>
    <t>H-1-1</t>
    <phoneticPr fontId="2"/>
  </si>
  <si>
    <t>H-2</t>
    <phoneticPr fontId="2"/>
  </si>
  <si>
    <t>H-2-1</t>
    <phoneticPr fontId="2"/>
  </si>
  <si>
    <t>PoCの設置状況</t>
    <rPh sb="4" eb="8">
      <t>セッチジョウキョウ</t>
    </rPh>
    <phoneticPr fontId="2"/>
  </si>
  <si>
    <t>PoCの設置目的・設置した連絡先の公表状況</t>
    <phoneticPr fontId="2"/>
  </si>
  <si>
    <t>セキュリティ事故発生時の連絡先の整備状況</t>
    <phoneticPr fontId="2"/>
  </si>
  <si>
    <t>当該連絡先に含まれるもの</t>
    <phoneticPr fontId="2"/>
  </si>
  <si>
    <t>外部機関からのセキュリティ情報の活用状況</t>
    <rPh sb="18" eb="20">
      <t>ジョウキョウ</t>
    </rPh>
    <phoneticPr fontId="2"/>
  </si>
  <si>
    <t>セキュリティ情報の活用領域</t>
    <rPh sb="11" eb="13">
      <t>リョウイキ</t>
    </rPh>
    <phoneticPr fontId="2"/>
  </si>
  <si>
    <t>平常時のセキュリティ事案予防等の整備状況</t>
    <rPh sb="10" eb="12">
      <t>ジアン</t>
    </rPh>
    <phoneticPr fontId="2"/>
  </si>
  <si>
    <t>実施している活動</t>
    <phoneticPr fontId="2"/>
  </si>
  <si>
    <t>セキュリティ事故発生時の手順の整備状況</t>
    <phoneticPr fontId="2"/>
  </si>
  <si>
    <t>手順書内に含まれているプロセス</t>
    <phoneticPr fontId="2"/>
  </si>
  <si>
    <t>一般職員に対しセキュリティ関連の教育</t>
    <rPh sb="0" eb="4">
      <t>イッパンショクイン</t>
    </rPh>
    <rPh sb="5" eb="6">
      <t>タイ</t>
    </rPh>
    <rPh sb="13" eb="15">
      <t>カンレン</t>
    </rPh>
    <rPh sb="16" eb="18">
      <t>キョウイク</t>
    </rPh>
    <phoneticPr fontId="2"/>
  </si>
  <si>
    <t>一般職員に対し実施している教育</t>
    <rPh sb="7" eb="9">
      <t>ジッシ</t>
    </rPh>
    <rPh sb="13" eb="15">
      <t>キョウイク</t>
    </rPh>
    <phoneticPr fontId="2"/>
  </si>
  <si>
    <t>CSIRT構成員・セキュリティ担当に対する教育</t>
    <rPh sb="5" eb="8">
      <t>コウセイイン</t>
    </rPh>
    <rPh sb="15" eb="17">
      <t>タントウ</t>
    </rPh>
    <rPh sb="18" eb="19">
      <t>タイ</t>
    </rPh>
    <rPh sb="21" eb="23">
      <t>キョウイク</t>
    </rPh>
    <phoneticPr fontId="2"/>
  </si>
  <si>
    <t>CSIRT構成員・セキュリティ担当に対して実施している教育</t>
    <rPh sb="5" eb="8">
      <t>コウセイイン</t>
    </rPh>
    <rPh sb="15" eb="17">
      <t>タントウ</t>
    </rPh>
    <rPh sb="18" eb="19">
      <t>タイ</t>
    </rPh>
    <rPh sb="21" eb="23">
      <t>ジッシ</t>
    </rPh>
    <rPh sb="27" eb="29">
      <t>キョウイク</t>
    </rPh>
    <phoneticPr fontId="2"/>
  </si>
  <si>
    <t>【ガントチャートで参照】</t>
    <rPh sb="9" eb="11">
      <t>サンショウ</t>
    </rPh>
    <phoneticPr fontId="2"/>
  </si>
  <si>
    <t>【基準値・平均値】（2023年度調査回答より－有効回答数：808件）</t>
    <rPh sb="1" eb="4">
      <t>キジュンチ</t>
    </rPh>
    <rPh sb="5" eb="8">
      <t>ヘイキンチ</t>
    </rPh>
    <rPh sb="14" eb="16">
      <t>ネンド</t>
    </rPh>
    <rPh sb="16" eb="18">
      <t>チョウサ</t>
    </rPh>
    <rPh sb="18" eb="20">
      <t>カイトウ</t>
    </rPh>
    <rPh sb="23" eb="28">
      <t>ユウコウカイトウスウ</t>
    </rPh>
    <rPh sb="32" eb="33">
      <t>ケン</t>
    </rPh>
    <phoneticPr fontId="2"/>
  </si>
  <si>
    <t>組織分類ごとの平均値（成熟度項目）</t>
    <rPh sb="7" eb="10">
      <t>ヘイキンチ</t>
    </rPh>
    <rPh sb="11" eb="16">
      <t>セイジュクドコウモク</t>
    </rPh>
    <phoneticPr fontId="2"/>
  </si>
  <si>
    <t>1～99名</t>
    <phoneticPr fontId="2"/>
  </si>
  <si>
    <t>100～199名</t>
    <phoneticPr fontId="2"/>
  </si>
  <si>
    <t>200～999名</t>
    <phoneticPr fontId="2"/>
  </si>
  <si>
    <t>1,000名以上</t>
    <phoneticPr fontId="2"/>
  </si>
  <si>
    <t>組織分類ごとの基準値（成熟度項目）</t>
    <rPh sb="7" eb="10">
      <t>キジュンチ</t>
    </rPh>
    <phoneticPr fontId="2"/>
  </si>
  <si>
    <t>1～99名</t>
  </si>
  <si>
    <t>100～199名</t>
  </si>
  <si>
    <t>200～999名</t>
  </si>
  <si>
    <t>1,000名以上</t>
  </si>
  <si>
    <t>団体コード一覧</t>
    <rPh sb="5" eb="7">
      <t>イチラン</t>
    </rPh>
    <phoneticPr fontId="2"/>
  </si>
  <si>
    <t>（単位：人）</t>
  </si>
  <si>
    <t>団体コード</t>
  </si>
  <si>
    <t>都道府県</t>
  </si>
  <si>
    <t>団体名</t>
  </si>
  <si>
    <t>単位</t>
  </si>
  <si>
    <t>一般管理</t>
  </si>
  <si>
    <t>NICT分類</t>
  </si>
  <si>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</si>
  <si>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</si>
  <si>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</si>
  <si>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</si>
  <si>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</si>
  <si>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</si>
  <si>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</si>
  <si>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</si>
  <si>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</si>
  <si>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</si>
  <si>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</si>
  <si>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</si>
  <si>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</si>
  <si>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</si>
  <si>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</si>
  <si>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</si>
  <si>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</si>
  <si>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</si>
  <si>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</si>
  <si>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</si>
  <si>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</si>
  <si>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</si>
  <si>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</si>
  <si>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</si>
  <si>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</si>
  <si>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</si>
  <si>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</si>
  <si>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</si>
  <si>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</si>
  <si>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</si>
  <si>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</si>
  <si>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</si>
  <si>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</si>
  <si>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</si>
  <si>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</si>
  <si>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</si>
  <si>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</si>
  <si>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</si>
  <si>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</si>
  <si>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</si>
  <si>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</si>
  <si>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</si>
  <si>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</si>
  <si>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</si>
  <si>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</si>
  <si>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</si>
  <si>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</si>
  <si>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</si>
  <si>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</si>
  <si>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</si>
  <si>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</si>
  <si>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</si>
  <si>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</si>
  <si>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</si>
  <si>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</si>
  <si>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</si>
  <si>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</si>
  <si>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</si>
  <si>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</si>
  <si>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</si>
  <si>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</si>
  <si>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</si>
  <si>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</si>
  <si>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</si>
  <si>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</si>
  <si>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</si>
  <si>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</si>
  <si>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</si>
  <si>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</si>
  <si>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</si>
  <si>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</si>
  <si>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</si>
  <si>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</si>
  <si>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</si>
  <si>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</si>
  <si>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</si>
  <si>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</si>
  <si>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</si>
  <si>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</si>
  <si>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</si>
  <si>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</si>
  <si>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</si>
  <si>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</si>
  <si>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</si>
  <si>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</si>
  <si>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</si>
  <si>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</si>
  <si>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</si>
  <si>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</si>
  <si>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</si>
  <si>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</si>
  <si>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</si>
  <si>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</si>
  <si>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</si>
  <si>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</si>
  <si>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</si>
  <si>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</si>
  <si>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</si>
  <si>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</si>
  <si>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</si>
  <si>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</si>
  <si>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</si>
  <si>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</si>
  <si>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</si>
  <si>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</si>
  <si>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</si>
  <si>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</si>
  <si>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</si>
  <si>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</si>
  <si>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</si>
  <si>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</si>
  <si>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</si>
  <si>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</si>
  <si>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</si>
  <si>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</si>
  <si>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</si>
  <si>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</si>
  <si>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</si>
  <si>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</si>
  <si>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</si>
  <si>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</si>
  <si>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</si>
  <si>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</si>
  <si>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</si>
  <si>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</si>
  <si>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</si>
  <si>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</si>
  <si>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</si>
  <si>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</si>
  <si>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</si>
  <si>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</si>
  <si>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</si>
  <si>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</si>
  <si>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</si>
  <si>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</si>
  <si>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</si>
  <si>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</si>
  <si>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</si>
  <si>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</si>
  <si>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</si>
  <si>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</si>
  <si>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</si>
  <si>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</si>
  <si>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</si>
  <si>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</si>
  <si>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</si>
  <si>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</si>
  <si>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</si>
  <si>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</si>
  <si>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</si>
  <si>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</si>
  <si>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</si>
  <si>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</si>
  <si>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</si>
  <si>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</si>
  <si>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</si>
  <si>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</si>
  <si>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</si>
  <si>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</si>
  <si>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</si>
  <si>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</si>
  <si>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</si>
  <si>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</si>
  <si>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</si>
  <si>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</si>
  <si>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</si>
  <si>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</si>
  <si>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</si>
  <si>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</si>
  <si>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</si>
  <si>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</si>
  <si>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</si>
  <si>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</si>
  <si>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</si>
  <si>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</si>
  <si>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</si>
  <si>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</si>
  <si>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</si>
  <si>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</si>
  <si>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</si>
  <si>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</si>
  <si>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</si>
  <si>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</si>
  <si>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</si>
  <si>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</si>
  <si>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</si>
  <si>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</si>
  <si>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</si>
  <si>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</si>
  <si>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</si>
  <si>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</si>
  <si>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</si>
  <si>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</si>
  <si>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</si>
  <si>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</si>
  <si>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</si>
  <si>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</si>
  <si>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</si>
  <si>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</si>
  <si>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</si>
  <si>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</si>
  <si>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</si>
  <si>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</si>
  <si>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</si>
  <si>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</si>
  <si>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</si>
  <si>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</si>
  <si>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</si>
  <si>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</si>
  <si>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</si>
  <si>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</si>
  <si>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</si>
  <si>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</si>
  <si>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</si>
  <si>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</si>
  <si>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</si>
  <si>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</si>
  <si>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</si>
  <si>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</si>
  <si>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</si>
  <si>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</si>
  <si>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</si>
  <si>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</si>
  <si>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</si>
  <si>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</si>
  <si>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</si>
  <si>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</si>
  <si>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</si>
  <si>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</si>
  <si>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</si>
  <si>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</si>
  <si>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</si>
  <si>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</si>
  <si>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</si>
  <si>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</si>
  <si>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</si>
  <si>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</si>
  <si>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</si>
  <si>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</si>
  <si>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</si>
  <si>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</si>
  <si>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</si>
  <si>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</si>
  <si>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</si>
  <si>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</si>
  <si>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</si>
  <si>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</si>
  <si>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</si>
  <si>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</si>
  <si>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</si>
  <si>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</si>
  <si>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</si>
  <si>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</si>
  <si>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</si>
  <si>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</si>
  <si>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</si>
  <si>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</si>
  <si>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</si>
  <si>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</si>
  <si>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</si>
  <si>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</si>
  <si>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</si>
  <si>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</si>
  <si>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</si>
  <si>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</si>
  <si>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</si>
  <si>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</si>
  <si>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</si>
  <si>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</si>
  <si>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</si>
  <si>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</si>
  <si>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</si>
  <si>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</si>
  <si>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</si>
  <si>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</si>
  <si>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</si>
  <si>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</si>
  <si>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</si>
  <si>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</si>
  <si>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</si>
  <si>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</si>
  <si>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</si>
  <si>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</si>
  <si>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</si>
  <si>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</si>
  <si>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</si>
  <si>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</si>
  <si>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</si>
  <si>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</si>
  <si>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</si>
  <si>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</si>
  <si>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</si>
  <si>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</si>
  <si>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</si>
  <si>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</si>
  <si>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</si>
  <si>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</si>
  <si>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</si>
  <si>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</si>
  <si>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</si>
  <si>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</si>
  <si>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</si>
  <si>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</si>
  <si>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</si>
  <si>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</si>
  <si>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</si>
  <si>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</si>
  <si>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</si>
  <si>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</si>
  <si>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</si>
  <si>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</si>
  <si>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</si>
  <si>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</si>
  <si>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</si>
  <si>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</si>
  <si>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</si>
  <si>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</si>
  <si>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</si>
  <si>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</si>
  <si>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</si>
  <si>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</si>
  <si>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</si>
  <si>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</si>
  <si>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</si>
  <si>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</si>
  <si>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</si>
  <si>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</si>
  <si>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</si>
  <si>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</si>
  <si>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</si>
  <si>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</si>
  <si>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</si>
  <si>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</si>
  <si>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</si>
  <si>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</si>
  <si>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</si>
  <si>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</si>
  <si>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</si>
  <si>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</si>
  <si>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</si>
  <si>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</si>
  <si>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</si>
  <si>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</si>
  <si>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</si>
  <si>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</si>
  <si>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</si>
  <si>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</si>
  <si>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</si>
  <si>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</si>
  <si>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</si>
  <si>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</si>
  <si>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</si>
  <si>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</si>
  <si>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</si>
  <si>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</si>
  <si>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</si>
  <si>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</si>
  <si>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</si>
  <si>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</si>
  <si>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</si>
  <si>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</si>
  <si>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</si>
  <si>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</si>
  <si>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</si>
  <si>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</si>
  <si>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</si>
  <si>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</si>
  <si>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</si>
  <si>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</si>
  <si>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</si>
  <si>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</si>
  <si>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</si>
  <si>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</si>
  <si>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</si>
  <si>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</si>
  <si>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</si>
  <si>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</si>
  <si>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</si>
  <si>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</si>
  <si>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</si>
  <si>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</si>
  <si>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</si>
  <si>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</si>
  <si>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</si>
  <si>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</si>
  <si>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</si>
  <si>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</si>
  <si>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</si>
  <si>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</si>
  <si>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</si>
  <si>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</si>
  <si>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</si>
  <si>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</si>
  <si>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</si>
  <si>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</si>
  <si>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</si>
  <si>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</si>
  <si>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</si>
  <si>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</si>
  <si>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</si>
  <si>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</si>
  <si>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</si>
  <si>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</si>
  <si>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</si>
  <si>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</si>
  <si>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</si>
  <si>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</si>
  <si>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</si>
  <si>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</si>
  <si>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</si>
  <si>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</si>
  <si>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</si>
  <si>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</si>
  <si>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</si>
  <si>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</si>
  <si>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</si>
  <si>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</si>
  <si>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</si>
  <si>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</si>
  <si>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</si>
  <si>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</si>
  <si>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</si>
  <si>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</si>
  <si>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</si>
  <si>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</si>
  <si>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</si>
  <si>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</si>
  <si>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</si>
  <si>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</si>
  <si>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</si>
  <si>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</si>
  <si>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</si>
  <si>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</si>
  <si>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</si>
  <si>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</si>
  <si>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</si>
  <si>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</si>
  <si>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</si>
  <si>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</si>
  <si>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</si>
  <si>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</si>
  <si>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</si>
  <si>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</si>
  <si>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</si>
  <si>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</si>
  <si>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</si>
  <si>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</si>
  <si>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</si>
  <si>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</si>
  <si>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</si>
  <si>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</si>
  <si>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</si>
  <si>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</si>
  <si>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</si>
  <si>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</si>
  <si>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</si>
  <si>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</si>
  <si>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</si>
  <si>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</si>
  <si>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</si>
  <si>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</si>
  <si>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</si>
  <si>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</si>
  <si>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</si>
  <si>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</si>
  <si>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</si>
  <si>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</si>
  <si>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</si>
  <si>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</si>
  <si>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</si>
  <si>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</si>
  <si>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</si>
  <si>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</si>
  <si>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</si>
  <si>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</si>
  <si>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</si>
  <si>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</si>
  <si>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</si>
  <si>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</si>
  <si>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</si>
  <si>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</si>
  <si>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</si>
  <si>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</si>
  <si>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</si>
  <si>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</si>
  <si>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</si>
  <si>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</si>
  <si>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</si>
  <si>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</si>
  <si>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</si>
  <si>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</si>
  <si>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</si>
  <si>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</si>
  <si>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</si>
  <si>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</si>
  <si>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</si>
  <si>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</si>
  <si>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</si>
  <si>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</si>
  <si>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</si>
  <si>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</si>
  <si>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</si>
  <si>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</si>
  <si>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</si>
  <si>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</si>
  <si>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</si>
  <si>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</si>
  <si>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</si>
  <si>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</si>
  <si>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</si>
  <si>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</si>
  <si>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</si>
  <si>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</si>
  <si>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</si>
  <si>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</si>
  <si>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</si>
  <si>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</si>
  <si>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</si>
  <si>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</si>
  <si>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</si>
  <si>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</si>
  <si>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</si>
  <si>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</si>
  <si>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</si>
  <si>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</si>
  <si>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</si>
  <si>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</si>
  <si>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</si>
  <si>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</si>
  <si>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</si>
  <si>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</si>
  <si>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</si>
  <si>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</si>
  <si>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</si>
  <si>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</si>
  <si>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</si>
  <si>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</si>
  <si>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</si>
  <si>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</si>
  <si>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</si>
  <si>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</si>
  <si>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</si>
  <si>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</si>
  <si>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</si>
  <si>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</si>
  <si>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</si>
  <si>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</si>
  <si>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</si>
  <si>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</si>
  <si>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</si>
  <si>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</si>
  <si>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</si>
  <si>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</si>
  <si>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</si>
  <si>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</si>
  <si>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</si>
  <si>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</si>
  <si>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</si>
  <si>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</si>
  <si>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</si>
  <si>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</si>
  <si>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</si>
  <si>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</si>
  <si>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</si>
  <si>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</si>
  <si>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</si>
  <si>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</si>
  <si>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</si>
  <si>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</si>
  <si>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</si>
  <si>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</si>
  <si>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</si>
  <si>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</si>
  <si>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</si>
  <si>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</si>
  <si>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</si>
  <si>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</si>
  <si>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</si>
  <si>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</si>
  <si>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</si>
  <si>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</si>
  <si>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</si>
  <si>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</si>
  <si>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</si>
  <si>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</si>
  <si>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</si>
  <si>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</si>
  <si>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</si>
  <si>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</si>
  <si>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</si>
  <si>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</si>
  <si>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</si>
  <si>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</si>
  <si>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</si>
  <si>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</si>
  <si>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</si>
  <si>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</si>
  <si>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</si>
  <si>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</si>
  <si>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</si>
  <si>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</si>
  <si>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</si>
  <si>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</si>
  <si>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</si>
  <si>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</si>
  <si>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</si>
  <si>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</si>
  <si>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</si>
  <si>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</si>
  <si>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</si>
  <si>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</si>
  <si>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</si>
  <si>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</si>
  <si>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</si>
  <si>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</si>
  <si>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</si>
  <si>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</si>
  <si>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</si>
  <si>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</si>
  <si>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</si>
  <si>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</si>
  <si>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</si>
  <si>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</si>
  <si>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</si>
  <si>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</si>
  <si>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</si>
  <si>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</si>
  <si>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</si>
  <si>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</si>
  <si>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</si>
  <si>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</si>
  <si>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</si>
  <si>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</si>
  <si>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</si>
  <si>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</si>
  <si>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</si>
  <si>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</si>
  <si>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</si>
  <si>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</si>
  <si>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</si>
  <si>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</si>
  <si>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</si>
  <si>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</si>
  <si>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</si>
  <si>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</si>
  <si>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</si>
  <si>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</si>
  <si>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</si>
  <si>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</si>
  <si>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</si>
  <si>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</si>
  <si>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</si>
  <si>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</si>
  <si>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</si>
  <si>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</si>
  <si>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</si>
  <si>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</si>
  <si>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</si>
  <si>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</si>
  <si>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</si>
  <si>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</si>
  <si>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</si>
  <si>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</si>
  <si>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</si>
  <si>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</si>
  <si>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</si>
  <si>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</si>
  <si>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</si>
  <si>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</si>
  <si>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</si>
  <si>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</si>
  <si>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</si>
  <si>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</si>
  <si>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</si>
  <si>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</si>
  <si>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</si>
  <si>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</si>
  <si>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</si>
  <si>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</si>
  <si>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</si>
  <si>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</si>
  <si>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</si>
  <si>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</si>
  <si>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</si>
  <si>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</si>
  <si>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</si>
  <si>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</si>
  <si>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</si>
  <si>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</si>
  <si>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</si>
  <si>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</si>
  <si>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</si>
  <si>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</si>
  <si>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</si>
  <si>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</si>
  <si>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</si>
  <si>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</si>
  <si>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</si>
  <si>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</si>
  <si>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</si>
  <si>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</si>
  <si>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</si>
  <si>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</si>
  <si>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</si>
  <si>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</si>
  <si>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</si>
  <si>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</si>
  <si>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</si>
  <si>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</si>
  <si>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</si>
  <si>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</si>
  <si>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</si>
  <si>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</si>
  <si>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</si>
  <si>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</si>
  <si>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</si>
  <si>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</si>
  <si>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</si>
  <si>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</si>
  <si>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</si>
  <si>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</si>
  <si>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</si>
  <si>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</si>
  <si>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</si>
  <si>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</si>
  <si>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</si>
  <si>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</si>
  <si>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</si>
  <si>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</si>
  <si>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</si>
  <si>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</si>
  <si>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</si>
  <si>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</si>
  <si>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</si>
  <si>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</si>
  <si>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</si>
  <si>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</si>
  <si>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</si>
  <si>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</si>
  <si>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</si>
  <si>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</si>
  <si>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</si>
  <si>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</si>
  <si>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</si>
  <si>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</si>
  <si>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</si>
  <si>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</si>
  <si>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</si>
  <si>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</si>
  <si>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</si>
  <si>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</si>
  <si>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</si>
  <si>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</si>
  <si>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</si>
  <si>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</si>
  <si>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</si>
  <si>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</si>
  <si>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</si>
  <si>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</si>
  <si>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</si>
  <si>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</si>
  <si>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</si>
  <si>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</si>
  <si>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</si>
  <si>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</si>
  <si>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</si>
  <si>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</si>
  <si>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</si>
  <si>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</si>
  <si>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</si>
  <si>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</si>
  <si>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</si>
  <si>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</si>
  <si>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</si>
  <si>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</si>
  <si>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</si>
  <si>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</si>
  <si>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</si>
  <si>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</si>
  <si>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</si>
  <si>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</si>
  <si>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</si>
  <si>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</si>
  <si>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</si>
  <si>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</si>
  <si>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</si>
  <si>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</si>
  <si>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</si>
  <si>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</si>
  <si>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</si>
  <si>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</si>
  <si>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</si>
  <si>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</si>
  <si>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</si>
  <si>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</si>
  <si>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</si>
  <si>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</si>
  <si>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</si>
  <si>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</si>
  <si>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</si>
  <si>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</si>
  <si>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</si>
  <si>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</si>
  <si>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</si>
  <si>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</si>
  <si>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</si>
  <si>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</si>
  <si>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</si>
  <si>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</si>
  <si>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</si>
  <si>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</si>
  <si>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</si>
  <si>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</si>
  <si>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</si>
  <si>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</si>
  <si>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</si>
  <si>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</si>
  <si>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</si>
  <si>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</si>
  <si>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</si>
  <si>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</si>
  <si>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</si>
  <si>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</si>
  <si>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</si>
  <si>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</si>
  <si>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</si>
  <si>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</si>
  <si>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</si>
  <si>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</si>
  <si>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</si>
  <si>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</si>
  <si>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</si>
  <si>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</si>
  <si>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</si>
  <si>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</si>
  <si>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</si>
  <si>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</si>
  <si>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</si>
  <si>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</si>
  <si>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</si>
  <si>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</si>
  <si>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</si>
  <si>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</si>
  <si>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</si>
  <si>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</si>
  <si>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</si>
  <si>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</si>
  <si>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</si>
  <si>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</si>
  <si>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</si>
  <si>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</si>
  <si>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</si>
  <si>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</si>
  <si>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</si>
  <si>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</si>
  <si>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</si>
  <si>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</si>
  <si>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</si>
  <si>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</si>
  <si>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</si>
  <si>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</si>
  <si>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</si>
  <si>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</si>
  <si>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</si>
  <si>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</si>
  <si>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</si>
  <si>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</si>
  <si>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</si>
  <si>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</si>
  <si>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</si>
  <si>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</si>
  <si>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</si>
  <si>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</si>
  <si>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</si>
  <si>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</si>
  <si>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</si>
  <si>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</si>
  <si>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</si>
  <si>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</si>
  <si>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</si>
  <si>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</si>
  <si>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</si>
  <si>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</si>
  <si>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</si>
  <si>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</si>
  <si>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</si>
  <si>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</si>
  <si>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</si>
  <si>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</si>
  <si>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</si>
  <si>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</si>
  <si>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</si>
  <si>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</si>
  <si>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</si>
  <si>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</si>
  <si>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</si>
  <si>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</si>
  <si>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</si>
  <si>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</si>
  <si>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</si>
  <si>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</si>
  <si>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</si>
  <si>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</si>
  <si>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</si>
  <si>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</si>
  <si>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</si>
  <si>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</si>
  <si>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</si>
  <si>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</si>
  <si>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</si>
  <si>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</si>
  <si>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</si>
  <si>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</si>
  <si>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</si>
  <si>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</si>
  <si>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</si>
  <si>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</si>
  <si>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</si>
  <si>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</si>
  <si>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</si>
  <si>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</si>
  <si>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</si>
  <si>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</si>
  <si>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</si>
  <si>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</si>
  <si>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</si>
  <si>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</si>
  <si>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</si>
  <si>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</si>
  <si>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</si>
  <si>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</si>
  <si>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</si>
  <si>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</si>
  <si>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</si>
  <si>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</si>
  <si>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</si>
  <si>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</si>
  <si>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</si>
  <si>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</si>
  <si>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</si>
  <si>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</si>
  <si>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</si>
  <si>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</si>
  <si>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</si>
  <si>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</si>
  <si>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</si>
  <si>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</si>
  <si>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</si>
  <si>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</si>
  <si>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</si>
  <si>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</si>
  <si>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</si>
  <si>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</si>
  <si>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</si>
  <si>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</si>
  <si>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</si>
  <si>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</si>
  <si>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</si>
  <si>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</si>
  <si>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</si>
  <si>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</si>
  <si>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</si>
  <si>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</si>
  <si>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</si>
  <si>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</si>
  <si>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</si>
  <si>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</si>
  <si>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</si>
  <si>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</si>
  <si>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</si>
  <si>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</si>
  <si>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</si>
  <si>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</si>
  <si>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</si>
  <si>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</si>
  <si>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</si>
  <si>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</si>
  <si>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</si>
  <si>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</si>
  <si>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</si>
  <si>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</si>
  <si>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</si>
  <si>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</si>
  <si>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</si>
  <si>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</si>
  <si>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</si>
  <si>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</si>
  <si>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</si>
  <si>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</si>
  <si>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</si>
  <si>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</si>
  <si>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</si>
  <si>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</si>
  <si>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</si>
  <si>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</si>
  <si>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</si>
  <si>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</si>
  <si>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</si>
  <si>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</si>
  <si>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</si>
  <si>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</si>
  <si>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</si>
  <si>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</si>
  <si>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</si>
  <si>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</si>
  <si>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</si>
  <si>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</si>
  <si>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</si>
  <si>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</si>
  <si>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</si>
  <si>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</si>
  <si>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</si>
  <si>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</si>
  <si>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</si>
  <si>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</si>
  <si>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</si>
  <si>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</si>
  <si>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</si>
  <si>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</si>
  <si>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</si>
  <si>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</si>
  <si>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</si>
  <si>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</si>
  <si>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</si>
  <si>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</si>
  <si>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</si>
  <si>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</si>
  <si>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</si>
  <si>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</si>
  <si>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</si>
  <si>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</si>
  <si>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</si>
  <si>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</si>
  <si>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</si>
  <si>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</si>
  <si>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</si>
  <si>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</si>
  <si>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</si>
  <si>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</si>
  <si>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</si>
  <si>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</si>
  <si>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</si>
  <si>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</si>
  <si>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</si>
  <si>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</si>
  <si>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</si>
  <si>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</si>
  <si>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</si>
  <si>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</si>
  <si>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</si>
  <si>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</si>
  <si>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</si>
  <si>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</si>
  <si>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</si>
  <si>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</si>
  <si>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</si>
  <si>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</si>
  <si>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</si>
  <si>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</si>
  <si>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</si>
  <si>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</si>
  <si>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</si>
  <si>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</si>
  <si>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</si>
  <si>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</si>
  <si>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</si>
  <si>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</si>
  <si>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</si>
  <si>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</si>
  <si>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</si>
  <si>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</si>
  <si>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</si>
  <si>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</si>
  <si>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</si>
  <si>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</si>
  <si>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</si>
  <si>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</si>
  <si>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</si>
  <si>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</si>
  <si>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</si>
  <si>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</si>
  <si>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</si>
  <si>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</si>
  <si>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</si>
  <si>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</si>
  <si>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</si>
  <si>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</si>
  <si>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</si>
  <si>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</si>
  <si>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</si>
  <si>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</si>
  <si>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</si>
  <si>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</si>
  <si>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</si>
  <si>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</si>
  <si>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</si>
  <si>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</si>
  <si>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</si>
  <si>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</si>
  <si>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</si>
  <si>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</si>
  <si>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</si>
  <si>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</si>
  <si>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</si>
  <si>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</si>
  <si>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</si>
  <si>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</si>
  <si>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</si>
  <si>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</si>
  <si>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</si>
  <si>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</si>
  <si>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</si>
  <si>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</si>
  <si>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</si>
  <si>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</si>
  <si>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</si>
  <si>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</si>
  <si>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</si>
  <si>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</si>
  <si>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</si>
  <si>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</si>
  <si>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</si>
  <si>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</si>
  <si>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</si>
  <si>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</si>
  <si>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</si>
  <si>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</si>
  <si>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</si>
  <si>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</si>
  <si>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</si>
  <si>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</si>
  <si>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</si>
  <si>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</si>
  <si>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</si>
  <si>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</si>
  <si>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</si>
  <si>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</si>
  <si>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</si>
  <si>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</si>
  <si>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</si>
  <si>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</si>
  <si>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</si>
  <si>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</si>
  <si>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</si>
  <si>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</si>
  <si>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</si>
  <si>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</si>
  <si>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</si>
  <si>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</si>
  <si>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</si>
  <si>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</si>
  <si>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</si>
  <si>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</si>
  <si>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</si>
  <si>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</si>
  <si>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</si>
  <si>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</si>
  <si>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</si>
  <si>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</si>
  <si>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</si>
  <si>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</si>
  <si>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</si>
  <si>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</si>
  <si>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</si>
  <si>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</si>
  <si>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</si>
  <si>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</si>
  <si>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</si>
  <si>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</si>
  <si>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</si>
  <si>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</si>
  <si>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</si>
  <si>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</si>
  <si>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</si>
  <si>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</si>
  <si>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</si>
  <si>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</si>
  <si>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</si>
  <si>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</si>
  <si>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</si>
  <si>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</si>
  <si>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</si>
  <si>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</si>
  <si>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</si>
  <si>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</si>
  <si>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</si>
  <si>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</si>
  <si>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</si>
  <si>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</si>
  <si>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</si>
  <si>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</si>
  <si>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</si>
  <si>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</si>
  <si>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</si>
  <si>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</si>
  <si>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</si>
  <si>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</si>
  <si>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</si>
  <si>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</si>
  <si>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</si>
  <si>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</si>
  <si>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</si>
  <si>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</si>
  <si>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</si>
  <si>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</si>
  <si>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</si>
  <si>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</si>
  <si>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</si>
  <si>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</si>
  <si>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</si>
  <si>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</si>
  <si>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</si>
  <si>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</si>
  <si>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</si>
  <si>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</si>
  <si>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</si>
  <si>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</si>
  <si>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</si>
  <si>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</si>
  <si>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</si>
  <si>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</si>
  <si>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</si>
  <si>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</si>
  <si>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</si>
  <si>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</si>
  <si>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</si>
  <si>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</si>
  <si>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</si>
  <si>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</si>
  <si>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</si>
  <si>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</si>
  <si>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</si>
  <si>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</si>
  <si>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</si>
  <si>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</si>
  <si>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</si>
  <si>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</si>
  <si>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</si>
  <si>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</si>
  <si>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</si>
  <si>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</si>
  <si>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</si>
  <si>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</si>
  <si>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</si>
  <si>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</si>
  <si>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</si>
  <si>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</si>
  <si>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</si>
  <si>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</si>
  <si>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</si>
  <si>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</si>
  <si>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</si>
  <si>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</si>
  <si>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</si>
  <si>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</si>
  <si>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</si>
  <si>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</si>
  <si>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</si>
  <si>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</si>
  <si>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</si>
  <si>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</si>
  <si>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</si>
  <si>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</si>
  <si>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</si>
  <si>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</si>
  <si>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</si>
  <si>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</si>
  <si>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</si>
  <si>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</si>
  <si>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</si>
  <si>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</si>
  <si>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</si>
  <si>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</si>
  <si>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</si>
  <si>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</si>
  <si>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</si>
  <si>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</si>
  <si>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</si>
  <si>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</si>
  <si>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</si>
  <si>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</si>
  <si>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</si>
  <si>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</si>
  <si>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</si>
  <si>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</si>
  <si>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</si>
  <si>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</si>
  <si>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</si>
  <si>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</si>
  <si>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</si>
  <si>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</si>
  <si>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</si>
  <si>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</si>
  <si>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</si>
  <si>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</si>
  <si>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</si>
  <si>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</si>
  <si>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</si>
  <si>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</si>
  <si>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</si>
  <si>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</si>
  <si>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</si>
  <si>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</si>
  <si>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</si>
  <si>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</si>
  <si>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</si>
  <si>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</si>
  <si>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</si>
  <si>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</si>
  <si>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</si>
  <si>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</si>
  <si>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</si>
  <si>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</si>
  <si>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</si>
  <si>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</si>
  <si>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</si>
  <si>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</si>
  <si>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</si>
  <si>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</si>
  <si>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</si>
  <si>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</si>
  <si>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</si>
  <si>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</si>
  <si>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</si>
  <si>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</si>
  <si>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</si>
  <si>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</si>
  <si>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</si>
  <si>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</si>
  <si>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</si>
  <si>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</si>
  <si>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</si>
  <si>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</si>
  <si>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</si>
  <si>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</si>
  <si>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</si>
  <si>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</si>
  <si>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</si>
  <si>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</si>
  <si>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</si>
  <si>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</si>
  <si>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</si>
  <si>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</si>
  <si>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</si>
  <si>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</si>
  <si>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</si>
  <si>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</si>
  <si>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</si>
  <si>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</si>
  <si>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</si>
  <si>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</si>
  <si>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</si>
  <si>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</si>
  <si>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</si>
  <si>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</si>
  <si>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</si>
  <si>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</si>
  <si>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</si>
  <si>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</si>
  <si>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</si>
  <si>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</si>
  <si>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</si>
  <si>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</si>
  <si>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</si>
  <si>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</si>
  <si>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</si>
  <si>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</si>
  <si>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</si>
  <si>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</si>
  <si>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</si>
  <si>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</si>
  <si>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</si>
  <si>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</si>
  <si>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</si>
  <si>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</si>
  <si>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</si>
  <si>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</si>
  <si>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</si>
  <si>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</si>
  <si>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</si>
  <si>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</si>
  <si>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</si>
  <si>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</si>
  <si>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</si>
  <si>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</si>
  <si>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</si>
  <si>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</si>
  <si>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</si>
  <si>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</si>
  <si>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</si>
  <si>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</si>
  <si>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</si>
  <si>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</si>
  <si>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</si>
  <si>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</si>
  <si>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</si>
  <si>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</si>
  <si>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</si>
  <si>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</si>
  <si>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</si>
  <si>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</si>
  <si>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</si>
  <si>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</si>
  <si>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</si>
  <si>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</si>
  <si>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</si>
  <si>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</si>
  <si>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</si>
  <si>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</si>
  <si>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</si>
  <si>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</si>
  <si>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</si>
  <si>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</si>
  <si>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</si>
  <si>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</si>
  <si>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</si>
  <si>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</si>
  <si>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</si>
  <si>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</si>
  <si>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</si>
  <si>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</si>
  <si>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</si>
  <si>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</si>
  <si>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</si>
  <si>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</si>
  <si>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</si>
  <si>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</si>
  <si>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</si>
  <si>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</si>
  <si>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</si>
  <si>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</si>
  <si>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</si>
  <si>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</si>
  <si>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</si>
  <si>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</si>
  <si>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</si>
  <si>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</si>
  <si>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</si>
  <si>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</si>
  <si>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</si>
  <si>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</si>
  <si>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</si>
  <si>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</si>
  <si>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</si>
  <si>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</si>
  <si>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</si>
  <si>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</si>
  <si>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</si>
  <si>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</si>
  <si>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</si>
  <si>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</si>
  <si>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</si>
  <si>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</si>
  <si>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</si>
  <si>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</si>
  <si>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</si>
  <si>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</si>
  <si>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</si>
  <si>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</si>
  <si>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</si>
  <si>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</si>
  <si>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</si>
  <si>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</si>
  <si>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</si>
  <si>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</si>
  <si>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</si>
  <si>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</si>
  <si>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</si>
  <si>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</si>
  <si>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</si>
  <si>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</si>
  <si>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</si>
  <si>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</si>
  <si>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</si>
  <si>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</si>
  <si>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</si>
  <si>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</si>
  <si>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</si>
  <si>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</si>
  <si>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</si>
  <si>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</si>
  <si>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</si>
  <si>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</si>
  <si>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</si>
  <si>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</si>
  <si>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</si>
  <si>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</si>
  <si>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</si>
  <si>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</si>
  <si>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</si>
  <si>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</si>
  <si>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</si>
  <si>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</si>
  <si>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</si>
  <si>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</si>
  <si>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</si>
  <si>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</si>
  <si>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</si>
  <si>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</si>
  <si>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</si>
  <si>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</si>
  <si>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</si>
  <si>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</si>
  <si>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</si>
  <si>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</si>
  <si>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</si>
  <si>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</si>
  <si>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</si>
  <si>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</si>
  <si>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</si>
  <si>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</si>
  <si>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</si>
  <si>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</si>
  <si>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</si>
  <si>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</si>
  <si>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</si>
  <si>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</si>
  <si>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</si>
  <si>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</si>
  <si>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</si>
  <si>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</si>
  <si>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</si>
  <si>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</si>
  <si>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</si>
  <si>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</si>
  <si>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</si>
  <si>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</si>
  <si>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</si>
  <si>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</si>
  <si>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</si>
  <si>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</si>
  <si>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</si>
  <si>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</si>
  <si>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</si>
  <si>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</si>
  <si>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</si>
  <si>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</si>
  <si>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</si>
  <si>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</si>
  <si>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</si>
  <si>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</si>
  <si>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</si>
  <si>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</si>
  <si>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</si>
  <si>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</si>
  <si>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</si>
  <si>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</si>
  <si>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</si>
  <si>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</si>
  <si>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</si>
  <si>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</si>
  <si>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</si>
  <si>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</si>
  <si>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</si>
  <si>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</si>
  <si>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</si>
  <si>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</si>
  <si>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</si>
  <si>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</si>
  <si>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</si>
  <si>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</si>
  <si>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</si>
  <si>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</si>
  <si>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</si>
  <si>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</si>
  <si>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</si>
  <si>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</si>
  <si>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</si>
  <si>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</si>
  <si>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</si>
  <si>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</si>
  <si>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</si>
  <si>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</si>
  <si>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</si>
  <si>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</si>
  <si>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</si>
  <si>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</si>
  <si>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</si>
  <si>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</si>
  <si>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</si>
  <si>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</si>
  <si>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</si>
  <si>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</si>
  <si>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</si>
  <si>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</si>
  <si>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</si>
  <si>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</si>
  <si>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</si>
  <si>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</si>
  <si>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</si>
  <si>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</si>
  <si>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</si>
  <si>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</si>
  <si>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</si>
  <si>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</si>
  <si>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</si>
  <si>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</si>
  <si>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</si>
  <si>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</si>
  <si>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</si>
  <si>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</si>
  <si>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</si>
  <si>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</si>
  <si>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</si>
  <si>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</si>
  <si>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</si>
  <si>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</si>
  <si>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</si>
  <si>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</si>
  <si>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</si>
  <si>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</si>
  <si>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</si>
  <si>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</si>
  <si>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</si>
  <si>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</si>
  <si>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</si>
  <si>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</si>
  <si>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</si>
  <si>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</si>
  <si>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</si>
  <si>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</si>
  <si>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</si>
  <si>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</si>
  <si>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</si>
  <si>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</si>
  <si>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</si>
  <si>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</si>
  <si>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</si>
  <si>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</si>
  <si>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</si>
  <si>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</si>
  <si>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</si>
  <si>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</si>
  <si>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</si>
  <si>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</si>
  <si>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</si>
  <si>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</si>
  <si>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</si>
  <si>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</si>
  <si>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</si>
  <si>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</si>
  <si>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</si>
  <si>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</si>
  <si>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</si>
  <si>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</si>
  <si>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</si>
  <si>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</si>
  <si>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</si>
  <si>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</si>
  <si>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</si>
  <si>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</si>
  <si>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</si>
  <si>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</si>
  <si>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</si>
  <si>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</si>
  <si>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</si>
  <si>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</si>
  <si>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</si>
  <si>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</si>
  <si>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</si>
  <si>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</si>
  <si>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</si>
  <si>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</si>
  <si>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</si>
  <si>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</si>
  <si>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</si>
  <si>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</si>
  <si>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</si>
  <si>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</si>
  <si>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</si>
  <si>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</si>
  <si>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</si>
  <si>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</si>
  <si>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</si>
  <si>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</si>
  <si>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</si>
  <si>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</si>
  <si>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</si>
  <si>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</si>
  <si>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</si>
  <si>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</si>
  <si>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</si>
  <si>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</si>
  <si>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</si>
  <si>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</si>
  <si>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</si>
  <si>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</si>
  <si>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</si>
  <si>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</si>
  <si>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</si>
  <si>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</si>
  <si>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</si>
  <si>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</si>
  <si>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</si>
  <si>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</si>
  <si>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</si>
  <si>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</si>
  <si>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</si>
  <si>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</si>
  <si>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</si>
  <si>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</si>
  <si>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</si>
  <si>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</si>
  <si>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</si>
  <si>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</si>
  <si>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</si>
  <si>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</si>
  <si>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</si>
  <si>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</si>
  <si>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</si>
  <si>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</si>
  <si>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</si>
  <si>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</si>
  <si>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</si>
  <si>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</si>
  <si>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</si>
  <si>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</si>
  <si>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</si>
  <si>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</si>
  <si>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</si>
  <si>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</si>
  <si>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</si>
  <si>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</si>
  <si>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</si>
  <si>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</si>
  <si>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</si>
  <si>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</si>
  <si>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</si>
  <si>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</si>
  <si>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</si>
  <si>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</si>
  <si>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</si>
  <si>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</si>
  <si>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</si>
  <si>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</si>
  <si>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</si>
  <si>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</si>
  <si>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</si>
  <si>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</si>
  <si>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</si>
  <si>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</si>
  <si>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</si>
  <si>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</si>
  <si>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</si>
  <si>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</si>
  <si>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</si>
  <si>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</si>
  <si>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</si>
  <si>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</si>
  <si>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</si>
  <si>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</si>
  <si>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</si>
  <si>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</si>
  <si>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</si>
  <si>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</si>
  <si>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</si>
  <si>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</si>
  <si>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</si>
  <si>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</si>
  <si>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</si>
  <si>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</si>
  <si>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</si>
  <si>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</si>
  <si>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</si>
  <si>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</si>
  <si>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</si>
  <si>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</si>
  <si>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</si>
  <si>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</si>
  <si>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</si>
  <si>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</si>
  <si>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</si>
  <si>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</si>
  <si>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</si>
  <si>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</si>
  <si>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</si>
  <si>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</si>
  <si>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</si>
  <si>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</si>
  <si>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</si>
  <si>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</si>
  <si>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</si>
  <si>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</si>
  <si>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</si>
  <si>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</si>
  <si>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</si>
  <si>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</si>
  <si>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</si>
  <si>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</si>
  <si>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</si>
  <si>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</si>
  <si>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</si>
  <si>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</si>
  <si>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</si>
  <si>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</si>
  <si>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</si>
  <si>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</si>
  <si>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</si>
  <si>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</si>
  <si>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</si>
  <si>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</si>
  <si>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</si>
  <si>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</si>
  <si>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</si>
  <si>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</si>
  <si>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</si>
  <si>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</si>
  <si>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</si>
  <si>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</si>
  <si>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</si>
  <si>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</si>
  <si>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</si>
  <si>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</si>
  <si>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</si>
  <si>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</si>
  <si>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</si>
  <si>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</si>
  <si>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</si>
  <si>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</si>
  <si>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</si>
  <si>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</si>
  <si>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</si>
  <si>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</si>
  <si>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</si>
  <si>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</si>
  <si>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</si>
  <si>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</si>
  <si>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</si>
  <si>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</si>
  <si>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</si>
  <si>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</si>
  <si>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</si>
  <si>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</si>
  <si>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</si>
  <si>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</si>
  <si>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</si>
  <si>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</si>
  <si>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</si>
  <si>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</si>
  <si>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</si>
  <si>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</si>
  <si>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</si>
  <si>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</si>
  <si>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</si>
  <si>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</si>
  <si>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</si>
  <si>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</si>
  <si>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</si>
  <si>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</si>
  <si>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</si>
  <si>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</si>
  <si>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</si>
  <si>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</si>
  <si>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</si>
  <si>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</si>
  <si>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</si>
  <si>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</si>
  <si>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</si>
  <si>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</si>
  <si>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</si>
  <si>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</si>
  <si>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</si>
  <si>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</si>
  <si>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</si>
  <si>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</si>
  <si>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</si>
  <si>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</si>
  <si>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</si>
  <si>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</si>
  <si>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</si>
  <si>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</si>
  <si>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</si>
  <si>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</si>
  <si>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</si>
  <si>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</si>
  <si>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</si>
  <si>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</si>
  <si>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</si>
  <si>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</si>
  <si>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</si>
  <si>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</si>
  <si>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</si>
  <si>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</si>
  <si>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</si>
  <si>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</si>
  <si>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</si>
  <si>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</si>
  <si>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</si>
  <si>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</si>
  <si>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</si>
  <si>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</si>
  <si>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</si>
  <si>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</si>
  <si>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</si>
  <si>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</si>
  <si>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</si>
  <si>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</si>
  <si>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</si>
  <si>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</si>
  <si>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</si>
  <si>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</si>
  <si>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</si>
  <si>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</si>
  <si>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</si>
  <si>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</si>
  <si>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</si>
  <si>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</si>
  <si>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</si>
  <si>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</si>
  <si>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</si>
  <si>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</si>
  <si>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</si>
  <si>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</si>
  <si>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</si>
  <si>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</si>
  <si>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</si>
  <si>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</si>
  <si>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</si>
  <si>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</si>
  <si>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</si>
  <si>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</si>
  <si>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</si>
  <si>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</si>
  <si>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</si>
  <si>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</si>
  <si>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</si>
  <si>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</si>
  <si>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</si>
  <si>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</si>
  <si>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</si>
  <si>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</si>
  <si>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</si>
  <si>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</si>
  <si>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</si>
  <si>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</si>
  <si>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</si>
  <si>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</si>
  <si>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</si>
  <si>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</si>
  <si>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</si>
  <si>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</si>
  <si>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</si>
  <si>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</si>
  <si>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</si>
  <si>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</si>
  <si>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</si>
  <si>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</si>
  <si>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</si>
  <si>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</si>
  <si>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</si>
  <si>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</si>
  <si>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</si>
  <si>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</si>
  <si>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</si>
  <si>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</si>
  <si>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</si>
  <si>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</si>
  <si>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</si>
  <si>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</si>
  <si>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</si>
  <si>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</si>
  <si>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</si>
  <si>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</si>
  <si>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</si>
  <si>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</si>
  <si>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</si>
  <si>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</si>
  <si>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</si>
  <si>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</si>
  <si>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</si>
  <si>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</si>
  <si>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</si>
  <si>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</si>
  <si>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</si>
  <si>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</si>
  <si>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</si>
  <si>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</si>
  <si>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</si>
  <si>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</si>
  <si>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</si>
  <si>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</si>
  <si>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</si>
  <si>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</si>
  <si>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</si>
  <si>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</si>
  <si>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</si>
  <si>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</si>
  <si>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</si>
  <si>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</si>
  <si>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</si>
  <si>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</si>
  <si>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</si>
  <si>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</si>
  <si>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</si>
  <si>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</si>
  <si>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</si>
  <si>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</si>
  <si>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</si>
  <si>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</si>
  <si>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</si>
  <si>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</si>
  <si>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</si>
  <si>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</si>
  <si>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</si>
  <si>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</si>
  <si>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</si>
  <si>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</si>
  <si>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</si>
  <si>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</si>
  <si>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</si>
  <si>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</si>
  <si>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</si>
  <si>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</si>
  <si>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</si>
  <si>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</si>
  <si>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</si>
  <si>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</si>
  <si>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</si>
  <si>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</si>
  <si>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</si>
  <si>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</si>
  <si>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</si>
  <si>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</si>
  <si>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</si>
  <si>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</si>
  <si>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</si>
  <si>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</si>
  <si>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</si>
  <si>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</si>
  <si>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</si>
  <si>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</si>
  <si>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</si>
  <si>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</si>
  <si>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</si>
  <si>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</si>
  <si>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</si>
  <si>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</si>
  <si>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</si>
  <si>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</si>
  <si>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</si>
  <si>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</si>
  <si>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</si>
  <si>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</si>
  <si>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</si>
  <si>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</si>
  <si>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</si>
  <si>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</si>
  <si>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</si>
  <si>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</si>
  <si>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</si>
  <si>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</si>
  <si>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</si>
  <si>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</si>
  <si>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</si>
  <si>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</si>
  <si>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</si>
  <si>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</si>
  <si>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</si>
  <si>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</si>
  <si>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</si>
  <si>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</si>
  <si>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</si>
  <si>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</si>
  <si>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</si>
  <si>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</si>
  <si>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</si>
  <si>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</si>
  <si>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</si>
  <si>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</si>
  <si>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</si>
  <si>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</si>
  <si>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</si>
  <si>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</si>
  <si>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</si>
  <si>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</si>
  <si>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</si>
  <si>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</si>
  <si>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</si>
  <si>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</si>
  <si>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</si>
  <si>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</si>
  <si>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</si>
  <si>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</si>
  <si>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</si>
  <si>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</si>
  <si>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</si>
  <si>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</si>
  <si>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</si>
  <si>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</si>
  <si>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</si>
  <si>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</si>
  <si>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</si>
  <si>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</si>
  <si>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</si>
  <si>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</si>
  <si>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</si>
  <si>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</si>
  <si>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</si>
  <si>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</si>
  <si>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</si>
  <si>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</si>
  <si>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</si>
  <si>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</si>
  <si>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</si>
  <si>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</si>
  <si>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</si>
  <si>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</si>
  <si>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</si>
  <si>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</si>
  <si>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</si>
  <si>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</si>
  <si>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</si>
  <si>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</si>
  <si>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</si>
  <si>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</si>
  <si>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</si>
  <si>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</si>
  <si>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</si>
  <si>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</si>
  <si>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</si>
  <si>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</si>
  <si>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</si>
  <si>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</si>
  <si>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</si>
  <si>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</si>
  <si>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</si>
  <si>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</si>
  <si>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</si>
  <si>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</si>
  <si>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</si>
  <si>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</si>
  <si>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</si>
  <si>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</si>
  <si>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</si>
  <si>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</si>
  <si>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</si>
  <si>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</si>
  <si>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</si>
  <si>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</si>
  <si>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</si>
  <si>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</si>
  <si>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</si>
  <si>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</si>
  <si>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</si>
  <si>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</si>
  <si>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</si>
  <si>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</si>
  <si>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</si>
  <si>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</si>
  <si>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</si>
  <si>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</si>
  <si>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</si>
  <si>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</si>
  <si>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</si>
  <si>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</si>
  <si>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</si>
  <si>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</si>
  <si>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</si>
  <si>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</si>
  <si>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</si>
  <si>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</si>
  <si>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</si>
  <si>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</si>
  <si>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</si>
  <si>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</si>
  <si>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</si>
  <si>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</si>
  <si>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</si>
  <si>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</si>
  <si>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</si>
  <si>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</si>
  <si>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</si>
  <si>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</si>
  <si>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</si>
  <si>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</si>
  <si>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</si>
  <si>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</si>
  <si>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</si>
  <si>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</si>
  <si>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</si>
  <si>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</si>
  <si>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</si>
  <si>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</si>
  <si>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</si>
  <si>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</si>
  <si>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</si>
  <si>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</si>
  <si>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</si>
  <si>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</si>
  <si>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</si>
  <si>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</si>
  <si>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</si>
  <si>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</si>
  <si>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</si>
  <si>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</si>
  <si>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</si>
  <si>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</si>
  <si>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</si>
  <si>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</si>
  <si>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</si>
  <si>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</si>
  <si>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</si>
  <si>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</si>
  <si>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</si>
  <si>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</si>
  <si>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</si>
  <si>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</si>
  <si>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</si>
  <si>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</si>
  <si>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</si>
  <si>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</si>
  <si>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</si>
  <si>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</si>
  <si>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</si>
  <si>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</si>
  <si>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</si>
  <si>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</si>
  <si>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</si>
  <si>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</si>
  <si>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</si>
  <si>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</si>
  <si>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</si>
  <si>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</si>
  <si>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</si>
  <si>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</si>
  <si>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</si>
  <si>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</si>
  <si>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</si>
  <si>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</si>
  <si>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</si>
  <si>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</si>
  <si>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</si>
  <si>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</si>
  <si>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</si>
  <si>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</si>
  <si>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</si>
  <si>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</si>
  <si>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</si>
  <si>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</si>
  <si>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</si>
  <si>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</si>
  <si>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</si>
  <si>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</si>
  <si>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</si>
  <si>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</si>
  <si>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</si>
  <si>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</si>
  <si>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</si>
  <si>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</si>
  <si>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</si>
  <si>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</si>
  <si>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</si>
  <si>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</si>
  <si>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</si>
  <si>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</si>
  <si>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</si>
  <si>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</si>
  <si>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</si>
  <si>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</si>
  <si>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</si>
  <si>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</si>
  <si>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</si>
  <si>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</si>
  <si>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</si>
  <si>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</si>
  <si>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</si>
  <si>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</si>
  <si>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</si>
  <si>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</si>
  <si>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</si>
  <si>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</si>
  <si>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</si>
  <si>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</si>
  <si>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</si>
  <si>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</si>
  <si>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</si>
  <si>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</si>
  <si>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</si>
  <si>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</si>
  <si>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</si>
  <si>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</si>
  <si>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</si>
  <si>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</si>
  <si>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</si>
  <si>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</si>
  <si>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</si>
  <si>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</si>
  <si>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</si>
  <si>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</si>
  <si>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</si>
  <si>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</si>
  <si>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</si>
  <si>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</si>
  <si>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</si>
  <si>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</si>
  <si>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</si>
  <si>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</si>
  <si>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</si>
  <si>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</si>
  <si>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</si>
  <si>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</si>
  <si>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</si>
  <si>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</si>
  <si>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</si>
  <si>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</si>
  <si>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</si>
  <si>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</si>
  <si>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</si>
  <si>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</si>
  <si>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</si>
  <si>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</si>
  <si>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</si>
  <si>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</si>
  <si>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</si>
  <si>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</si>
  <si>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</si>
  <si>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</si>
  <si>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</si>
  <si>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</si>
  <si>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</si>
  <si>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</si>
  <si>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</si>
  <si>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</si>
  <si>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</si>
  <si>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</si>
  <si>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</si>
  <si>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</si>
  <si>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</si>
  <si>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</si>
  <si>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</si>
  <si>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</si>
  <si>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</si>
  <si>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</si>
  <si>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</si>
  <si>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</si>
  <si>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</si>
  <si>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</si>
  <si>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</si>
  <si>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</si>
  <si>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</si>
  <si>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</si>
  <si>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</si>
  <si>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</si>
  <si>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</si>
  <si>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</si>
  <si>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</si>
  <si>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</si>
  <si>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</si>
  <si>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</si>
  <si>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</si>
  <si>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</si>
  <si>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</si>
  <si>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</si>
  <si>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</si>
  <si>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</si>
  <si>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</si>
  <si>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</si>
  <si>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</si>
  <si>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</si>
  <si>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</si>
  <si>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</si>
  <si>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</si>
  <si>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</si>
  <si>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</si>
  <si>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</si>
  <si>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</si>
  <si>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</si>
  <si>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</si>
  <si>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</si>
  <si>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</si>
  <si>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</si>
  <si>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</si>
  <si>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</si>
  <si>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</si>
  <si>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</si>
  <si>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</si>
  <si>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</si>
  <si>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</si>
  <si>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</si>
  <si>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</si>
  <si>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</si>
  <si>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</si>
  <si>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</si>
  <si>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</si>
  <si>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</si>
  <si>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</si>
  <si>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</si>
  <si>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</si>
  <si>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</si>
  <si>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</si>
  <si>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</si>
  <si>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</si>
  <si>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</si>
  <si>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</si>
  <si>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</si>
  <si>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</si>
  <si>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</si>
  <si>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</si>
  <si>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</si>
  <si>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</si>
  <si>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</si>
  <si>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</si>
  <si>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</si>
  <si>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</si>
  <si>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</si>
  <si>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</si>
  <si>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</si>
  <si>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</si>
  <si>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</si>
  <si>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</si>
  <si>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</si>
  <si>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</si>
  <si>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</si>
  <si>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</si>
  <si>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</si>
  <si>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</si>
  <si>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</si>
  <si>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</si>
  <si>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</si>
  <si>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</si>
  <si>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</si>
  <si>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</si>
  <si>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</si>
  <si>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</si>
  <si>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</si>
  <si>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</si>
  <si>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</si>
  <si>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</si>
  <si>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</si>
  <si>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</si>
  <si>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</si>
  <si>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</si>
  <si>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</si>
  <si>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</si>
  <si>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</si>
  <si>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</si>
  <si>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</si>
  <si>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</si>
  <si>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</si>
  <si>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</si>
  <si>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</si>
  <si>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</si>
  <si>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</si>
  <si>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</si>
  <si>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</si>
  <si>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</si>
  <si>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</si>
  <si>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</si>
  <si>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</si>
  <si>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</si>
  <si>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</si>
  <si>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</si>
  <si>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</si>
  <si>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</si>
  <si>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</si>
  <si>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</si>
  <si>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</si>
  <si>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</si>
  <si>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</si>
  <si>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</si>
  <si>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</si>
  <si>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</si>
  <si>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</si>
  <si>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</si>
  <si>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</si>
  <si>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</si>
  <si>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</si>
  <si>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</si>
  <si>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</si>
  <si>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</si>
  <si>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</si>
  <si>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</si>
  <si>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</si>
  <si>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</si>
  <si>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</si>
  <si>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</si>
  <si>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</si>
  <si>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</si>
  <si>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</si>
  <si>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</si>
  <si>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</si>
  <si>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</si>
  <si>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</si>
  <si>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</si>
  <si>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</si>
  <si>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</si>
  <si>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</si>
  <si>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</si>
  <si>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</si>
  <si>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</si>
  <si>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</si>
  <si>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</si>
  <si>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</si>
  <si>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</si>
  <si>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</si>
  <si>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</si>
  <si>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</si>
  <si>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</si>
  <si>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</si>
  <si>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</si>
  <si>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</si>
  <si>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</si>
  <si>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</si>
  <si>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</si>
  <si>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</si>
  <si>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</si>
  <si>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</si>
  <si>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</si>
  <si>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</si>
  <si>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</si>
  <si>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</si>
  <si>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</si>
  <si>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</si>
  <si>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</si>
  <si>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</si>
  <si>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</si>
  <si>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</si>
  <si>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</si>
  <si>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</si>
  <si>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</si>
  <si>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</si>
  <si>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</si>
  <si>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</si>
  <si>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</si>
  <si>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</si>
  <si>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</si>
  <si>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</si>
  <si>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</si>
  <si>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</si>
  <si>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</si>
  <si>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</si>
  <si>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</si>
  <si>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</si>
  <si>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</si>
  <si>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</si>
  <si>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</si>
  <si>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</si>
  <si>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</si>
  <si>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</si>
  <si>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</si>
  <si>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</si>
  <si>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</si>
  <si>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</si>
  <si>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</si>
  <si>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</si>
  <si>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</si>
  <si>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</si>
  <si>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</si>
  <si>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</si>
  <si>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</si>
  <si>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</si>
  <si>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</si>
  <si>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</si>
  <si>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</si>
  <si>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</si>
  <si>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</si>
  <si>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</si>
  <si>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</si>
  <si>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</si>
  <si>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</si>
  <si>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</si>
  <si>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</si>
  <si>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</si>
  <si>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</si>
  <si>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</si>
  <si>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</si>
  <si>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</si>
  <si>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</si>
  <si>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</si>
  <si>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</si>
  <si>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</si>
  <si>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</si>
  <si>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</si>
  <si>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</si>
  <si>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</si>
  <si>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</si>
  <si>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</si>
  <si>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</si>
  <si>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</si>
  <si>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</si>
  <si>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</si>
  <si>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</si>
  <si>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</si>
  <si>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</si>
  <si>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</si>
  <si>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</si>
  <si>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</si>
  <si>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</si>
  <si>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</si>
  <si>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</si>
  <si>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</si>
  <si>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</si>
  <si>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</si>
  <si>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</si>
  <si>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</si>
  <si>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</si>
  <si>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</si>
  <si>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</si>
  <si>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</si>
  <si>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</si>
  <si>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</si>
  <si>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</si>
  <si>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</si>
  <si>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</si>
  <si>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</si>
  <si>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</si>
  <si>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</si>
  <si>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</si>
  <si>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</si>
  <si>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</si>
  <si>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</si>
  <si>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</si>
  <si>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</si>
  <si>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</si>
  <si>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</si>
  <si>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</si>
  <si>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</si>
  <si>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</si>
  <si>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</si>
  <si>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</si>
  <si>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</si>
  <si>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</si>
  <si>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</si>
  <si>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</si>
  <si>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</si>
  <si>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</si>
  <si>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</si>
  <si>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</si>
  <si>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</si>
  <si>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</si>
  <si>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</si>
  <si>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</si>
  <si>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</si>
  <si>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</si>
  <si>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</si>
  <si>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</si>
  <si>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</si>
  <si>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</si>
  <si>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</si>
  <si>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</si>
  <si>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</si>
  <si>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</si>
  <si>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</si>
  <si>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</si>
  <si>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</si>
  <si>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</si>
  <si>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</si>
  <si>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</si>
  <si>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</si>
  <si>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</si>
  <si>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</si>
  <si>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</si>
  <si>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</si>
  <si>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</si>
  <si>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</si>
  <si>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</si>
  <si>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</si>
  <si>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</si>
  <si>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</si>
  <si>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</si>
  <si>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</si>
  <si>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</si>
  <si>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</si>
  <si>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</si>
  <si>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</si>
  <si>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</si>
  <si>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</si>
  <si>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</si>
  <si>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</si>
  <si>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</si>
  <si>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</si>
  <si>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</si>
  <si>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</si>
  <si>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</si>
  <si>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</si>
  <si>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</si>
  <si>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</si>
  <si>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</si>
  <si>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</si>
  <si>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</si>
  <si>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</si>
  <si>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</si>
  <si>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</si>
  <si>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</si>
  <si>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</si>
  <si>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</si>
  <si>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</si>
  <si>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</si>
  <si>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</si>
  <si>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</si>
  <si>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</si>
  <si>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</si>
  <si>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</si>
  <si>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</si>
  <si>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</si>
  <si>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</si>
  <si>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</si>
  <si>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</si>
  <si>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</si>
  <si>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</si>
  <si>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</si>
  <si>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</si>
  <si>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</si>
  <si>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</si>
  <si>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</si>
  <si>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</si>
  <si>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</si>
  <si>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</si>
  <si>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</si>
  <si>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</si>
  <si>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</si>
  <si>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</si>
  <si>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</si>
  <si>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</si>
  <si>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</si>
  <si>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</si>
  <si>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</si>
  <si>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</si>
  <si>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</si>
  <si>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</si>
  <si>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</si>
  <si>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</si>
  <si>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</si>
  <si>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</si>
  <si>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</si>
  <si>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</si>
  <si>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</si>
  <si>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</si>
  <si>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</si>
  <si>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</si>
  <si>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</si>
  <si>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</si>
  <si>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</si>
  <si>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</si>
  <si>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</si>
  <si>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</si>
  <si>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</si>
  <si>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</si>
  <si>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</si>
  <si>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</si>
  <si>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</si>
  <si>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</si>
  <si>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</si>
  <si>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</si>
  <si>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</si>
  <si>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</si>
  <si>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</si>
  <si>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</si>
  <si>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</si>
  <si>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</si>
  <si>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</si>
  <si>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</si>
  <si>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</si>
  <si>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</si>
  <si>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</si>
  <si>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</si>
  <si>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</si>
  <si>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</si>
  <si>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</si>
  <si>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</si>
  <si>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</si>
  <si>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</si>
  <si>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</si>
  <si>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</si>
  <si>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</si>
  <si>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</si>
  <si>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</si>
  <si>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</si>
  <si>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</si>
  <si>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</si>
  <si>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</si>
  <si>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</si>
  <si>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</si>
  <si>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</si>
  <si>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</si>
  <si>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</si>
  <si>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</si>
  <si>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</si>
  <si>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</si>
  <si>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</si>
  <si>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</si>
  <si>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</si>
  <si>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</si>
  <si>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</si>
  <si>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</si>
  <si>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</si>
  <si>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</si>
  <si>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</si>
  <si>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</si>
  <si>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</si>
  <si>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</si>
  <si>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</si>
  <si>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</si>
  <si>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</si>
  <si>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</si>
  <si>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</si>
  <si>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</si>
  <si>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</si>
  <si>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</si>
  <si>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</si>
  <si>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</si>
  <si>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</si>
  <si>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</si>
  <si>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</si>
  <si>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</si>
  <si>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</si>
  <si>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</si>
  <si>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</si>
  <si>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</si>
  <si>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</si>
  <si>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</si>
  <si>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</si>
  <si>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</si>
  <si>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</si>
  <si>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</si>
  <si>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</si>
  <si>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</si>
  <si>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</si>
  <si>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</si>
  <si>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</si>
  <si>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</si>
  <si>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</si>
  <si>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</si>
  <si>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</si>
  <si>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</si>
  <si>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</si>
  <si>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</si>
  <si>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</si>
  <si>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</si>
  <si>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</si>
  <si>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</si>
  <si>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</si>
  <si>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</si>
  <si>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</si>
  <si>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</si>
  <si>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</si>
  <si>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</si>
  <si>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</si>
  <si>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</si>
  <si>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</si>
  <si>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</si>
  <si>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</si>
  <si>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</si>
  <si>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</si>
  <si>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</si>
  <si>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</si>
  <si>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</si>
  <si>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</si>
  <si>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</si>
  <si>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</si>
  <si>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</si>
  <si>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</si>
  <si>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</si>
  <si>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</si>
  <si>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</si>
  <si>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</si>
  <si>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</si>
  <si>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</si>
  <si>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</si>
  <si>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</si>
  <si>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</si>
  <si>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</si>
  <si>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</si>
  <si>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</si>
  <si>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</si>
  <si>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</si>
  <si>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</si>
  <si>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</si>
  <si>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</si>
  <si>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</si>
  <si>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</si>
  <si>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</si>
  <si>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</si>
  <si>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</si>
  <si>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</si>
  <si>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</si>
  <si>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</si>
  <si>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</si>
  <si>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</si>
  <si>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</si>
  <si>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</si>
  <si>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</si>
  <si>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</si>
  <si>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</si>
  <si>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</si>
  <si>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</si>
  <si>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</si>
  <si>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</si>
  <si>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</si>
  <si>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</si>
  <si>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</si>
  <si>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</si>
  <si>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</si>
  <si>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</si>
  <si>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</si>
  <si>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</si>
  <si>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</si>
  <si>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</si>
  <si>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</si>
  <si>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</si>
  <si>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</si>
  <si>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</si>
  <si>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</si>
  <si>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</si>
  <si>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</si>
  <si>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</si>
  <si>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</si>
  <si>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</si>
  <si>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</si>
  <si>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</si>
  <si>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</si>
  <si>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</si>
  <si>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</si>
  <si>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</si>
  <si>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</si>
  <si>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</si>
  <si>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</si>
  <si>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</si>
  <si>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</si>
  <si>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</si>
  <si>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</si>
  <si>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</si>
  <si>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</si>
  <si>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</si>
  <si>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</si>
  <si>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</si>
  <si>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</si>
  <si>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</si>
  <si>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</si>
  <si>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</si>
  <si>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</si>
  <si>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</si>
  <si>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</si>
  <si>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</si>
  <si>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</si>
  <si>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</si>
  <si>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</si>
  <si>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</si>
  <si>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</si>
  <si>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</si>
  <si>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</si>
  <si>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</si>
  <si>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</si>
  <si>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</si>
  <si>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</si>
  <si>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</si>
  <si>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</si>
  <si>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</si>
  <si>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</si>
  <si>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</si>
  <si>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</si>
  <si>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</si>
  <si>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</si>
  <si>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</si>
  <si>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</si>
  <si>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</si>
  <si>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</si>
  <si>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</si>
  <si>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</si>
  <si>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</si>
  <si>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</si>
  <si>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</si>
  <si>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</si>
  <si>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</si>
  <si>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</si>
  <si>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</si>
  <si>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</si>
  <si>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</si>
  <si>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</si>
  <si>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</si>
  <si>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</si>
  <si>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</si>
  <si>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</si>
  <si>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</si>
  <si>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</si>
  <si>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</si>
  <si>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</si>
  <si>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</si>
  <si>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</si>
  <si>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</si>
  <si>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</si>
  <si>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</si>
  <si>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</si>
  <si>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</si>
  <si>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</si>
  <si>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</si>
  <si>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</si>
  <si>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</si>
  <si>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</si>
  <si>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</si>
  <si>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</si>
  <si>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</si>
  <si>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</si>
  <si>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</si>
  <si>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</si>
  <si>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</si>
  <si>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</si>
  <si>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</si>
  <si>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</si>
  <si>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</si>
  <si>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</si>
  <si>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</si>
  <si>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</si>
  <si>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</si>
  <si>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</si>
  <si>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</si>
  <si>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</si>
  <si>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</si>
  <si>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</si>
  <si>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</si>
  <si>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</si>
  <si>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</si>
  <si>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</si>
  <si>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</si>
  <si>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</si>
  <si>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</si>
  <si>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</si>
  <si>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</si>
  <si>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</si>
  <si>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</si>
  <si>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</si>
  <si>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</si>
  <si>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</si>
  <si>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</si>
  <si>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</si>
  <si>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</si>
  <si>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</si>
  <si>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</si>
  <si>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</si>
  <si>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</si>
  <si>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</si>
  <si>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</si>
  <si>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</si>
  <si>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</si>
  <si>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</si>
  <si>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</si>
  <si>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</si>
  <si>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</si>
  <si>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</si>
  <si>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</si>
  <si>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</si>
  <si>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</si>
  <si>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</si>
  <si>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</si>
  <si>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</si>
  <si>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那珂川市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</si>
  <si>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</si>
  <si>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</si>
  <si>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</si>
  <si>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</si>
  <si>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</si>
  <si>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</si>
  <si>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</si>
  <si>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</si>
  <si>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</si>
  <si>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</si>
  <si>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</si>
  <si>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</si>
  <si>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</si>
  <si>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</si>
  <si>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</si>
  <si>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</si>
  <si>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</si>
  <si>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</si>
  <si>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</si>
  <si>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</si>
  <si>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</si>
  <si>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</si>
  <si>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</si>
  <si>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</si>
  <si>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</si>
  <si>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</si>
  <si>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</si>
  <si>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</si>
  <si>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</si>
  <si>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</si>
  <si>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</si>
  <si>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</si>
  <si>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</si>
  <si>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</si>
  <si>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</si>
  <si>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</si>
  <si>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</si>
  <si>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</si>
  <si>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</si>
  <si>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</si>
  <si>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</si>
  <si>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</si>
  <si>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</si>
  <si>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</si>
  <si>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</si>
  <si>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</si>
  <si>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</si>
  <si>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</si>
  <si>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</si>
  <si>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</si>
  <si>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</si>
  <si>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</si>
  <si>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</si>
  <si>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</si>
  <si>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</si>
  <si>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</si>
  <si>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</si>
  <si>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</si>
  <si>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</si>
  <si>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</si>
  <si>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</si>
  <si>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</si>
  <si>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</si>
  <si>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</si>
  <si>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</si>
  <si>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</si>
  <si>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</si>
  <si>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</si>
  <si>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</si>
  <si>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</si>
  <si>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</si>
  <si>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</si>
  <si>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</si>
  <si>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</si>
  <si>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</si>
  <si>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</si>
  <si>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</si>
  <si>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</si>
  <si>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</si>
  <si>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</si>
  <si>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</si>
  <si>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</si>
  <si>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</si>
  <si>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</si>
  <si>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</si>
  <si>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</si>
  <si>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</si>
  <si>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</si>
  <si>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</si>
  <si>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</si>
  <si>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</si>
  <si>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</si>
  <si>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</si>
  <si>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</si>
  <si>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</si>
  <si>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</si>
  <si>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</si>
  <si>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</si>
  <si>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</si>
  <si>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</si>
  <si>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</si>
  <si>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</si>
  <si>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</si>
  <si>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</si>
  <si>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</si>
  <si>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</si>
  <si>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</si>
  <si>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</si>
  <si>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</si>
  <si>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</si>
  <si>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</si>
  <si>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</si>
  <si>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</si>
  <si>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</si>
  <si>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</si>
  <si>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</si>
  <si>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</si>
  <si>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</si>
  <si>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</si>
  <si>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</si>
  <si>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</si>
  <si>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</si>
  <si>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</si>
  <si>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</si>
  <si>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</si>
  <si>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</si>
  <si>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</si>
  <si>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</si>
  <si>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</si>
  <si>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</si>
  <si>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</si>
  <si>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</si>
  <si>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</si>
  <si>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</si>
  <si>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</si>
  <si>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</si>
  <si>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</si>
  <si>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</si>
  <si>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</si>
  <si>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</si>
  <si>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</si>
  <si>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</si>
  <si>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</si>
  <si>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</si>
  <si>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</si>
  <si>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</si>
  <si>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</si>
  <si>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</si>
  <si>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</si>
  <si>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</si>
  <si>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</si>
  <si>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</si>
  <si>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</si>
  <si>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</si>
  <si>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</si>
  <si>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</si>
  <si>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</si>
  <si>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</si>
  <si>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</si>
  <si>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</si>
  <si>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</si>
  <si>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</si>
  <si>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</si>
  <si>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</si>
  <si>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</si>
  <si>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</si>
  <si>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</si>
  <si>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</si>
  <si>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</si>
  <si>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</si>
  <si>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</si>
  <si>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</si>
  <si>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</si>
  <si>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</si>
  <si>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</si>
  <si>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</si>
  <si>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</si>
  <si>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</si>
  <si>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</si>
  <si>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</si>
  <si>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</si>
  <si>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</si>
  <si>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</si>
  <si>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</si>
  <si>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</si>
  <si>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</si>
  <si>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</si>
  <si>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</si>
  <si>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</si>
  <si>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</si>
  <si>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</si>
  <si>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</si>
  <si>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</si>
  <si>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</si>
  <si>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</si>
  <si>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</si>
  <si>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</si>
  <si>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</si>
  <si>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</si>
  <si>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</si>
  <si>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</si>
  <si>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</si>
  <si>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</si>
  <si>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</si>
  <si>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</si>
  <si>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</si>
  <si>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</si>
  <si>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</si>
  <si>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</si>
  <si>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</si>
  <si>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</si>
  <si>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</si>
  <si>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</si>
  <si>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</si>
  <si>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</si>
  <si>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</si>
  <si>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</si>
  <si>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</si>
  <si>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</si>
  <si>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</si>
  <si>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</si>
  <si>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</si>
  <si>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</si>
  <si>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</si>
  <si>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</si>
  <si>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</si>
  <si>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</si>
  <si>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</si>
  <si>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</si>
  <si>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</si>
  <si>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</si>
  <si>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</si>
  <si>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</si>
  <si>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</si>
  <si>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</si>
  <si>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</si>
  <si>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</si>
  <si>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</si>
  <si>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</si>
  <si>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</si>
  <si>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</si>
  <si>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</si>
  <si>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</si>
  <si>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</si>
  <si>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</si>
  <si>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</si>
  <si>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</si>
  <si>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</si>
  <si>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</si>
  <si>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</si>
  <si>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</si>
  <si>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</si>
  <si>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</si>
  <si>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</si>
  <si>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</si>
  <si>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</si>
  <si>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</si>
  <si>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</si>
  <si>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</si>
  <si>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</si>
  <si>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</si>
  <si>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</si>
  <si>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</si>
  <si>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</si>
  <si>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</si>
  <si>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</si>
  <si>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</si>
  <si>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</si>
  <si>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</si>
  <si>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</si>
  <si>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</si>
  <si>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</si>
  <si>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</si>
  <si>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</si>
  <si>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</si>
  <si>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</si>
  <si>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</si>
  <si>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</si>
  <si>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</si>
  <si>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</si>
  <si>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</si>
  <si>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</si>
  <si>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</si>
  <si>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</si>
  <si>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</si>
  <si>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</si>
  <si>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</si>
  <si>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</si>
  <si>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</si>
  <si>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</si>
  <si>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</si>
  <si>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</si>
  <si>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</si>
  <si>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</si>
  <si>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</si>
  <si>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</si>
  <si>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</si>
  <si>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</si>
  <si>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</si>
  <si>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</si>
  <si>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</si>
  <si>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</si>
  <si>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</si>
  <si>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</si>
  <si>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</si>
  <si>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</si>
  <si>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</si>
  <si>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</si>
  <si>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</si>
  <si>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</si>
  <si>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</si>
  <si>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</si>
  <si>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</si>
  <si>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</si>
  <si>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</si>
  <si>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</si>
  <si>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</si>
  <si>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</si>
  <si>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</si>
  <si>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</si>
  <si>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</si>
  <si>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</si>
  <si>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</si>
  <si>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</si>
  <si>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</si>
  <si>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</si>
  <si>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</si>
  <si>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</si>
  <si>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</si>
  <si>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</si>
  <si>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</si>
  <si>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</si>
  <si>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</si>
  <si>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</si>
  <si>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</si>
  <si>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</si>
  <si>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</si>
  <si>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</si>
  <si>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</si>
  <si>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</si>
  <si>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</si>
  <si>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</si>
  <si>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</si>
  <si>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</si>
  <si>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</si>
  <si>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</si>
  <si>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</si>
  <si>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</si>
  <si>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</si>
  <si>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</si>
  <si>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</si>
  <si>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</si>
  <si>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</si>
  <si>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</si>
  <si>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</si>
  <si>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</si>
  <si>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</si>
  <si>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</si>
  <si>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</si>
  <si>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</si>
  <si>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</si>
  <si>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</si>
  <si>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</si>
  <si>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</si>
  <si>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</si>
  <si>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</si>
  <si>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</si>
  <si>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</si>
  <si>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</si>
  <si>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</si>
  <si>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</si>
  <si>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</si>
  <si>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</si>
  <si>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</si>
  <si>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</si>
  <si>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</si>
  <si>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</si>
  <si>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</si>
  <si>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</si>
  <si>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</si>
  <si>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</si>
  <si>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</si>
  <si>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</si>
  <si>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</si>
  <si>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</si>
  <si>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</si>
  <si>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</si>
  <si>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</si>
  <si>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</si>
  <si>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</si>
  <si>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</si>
  <si>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</si>
  <si>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</si>
  <si>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</si>
  <si>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</si>
  <si>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</si>
  <si>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</si>
  <si>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</si>
  <si>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</si>
  <si>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</si>
  <si>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</si>
  <si>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</si>
  <si>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</si>
  <si>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</si>
  <si>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</si>
  <si>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</si>
  <si>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</si>
  <si>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</si>
  <si>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</si>
  <si>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</si>
  <si>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</si>
  <si>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</si>
  <si>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</si>
  <si>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</si>
  <si>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</si>
  <si>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</si>
  <si>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</si>
  <si>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</si>
  <si>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</si>
  <si>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</si>
  <si>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</si>
  <si>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</si>
  <si>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</si>
  <si>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</si>
  <si>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</si>
  <si>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</si>
  <si>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</si>
  <si>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</si>
  <si>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</si>
  <si>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</si>
  <si>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</si>
  <si>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</si>
  <si>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</si>
  <si>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</si>
  <si>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</si>
  <si>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</si>
  <si>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</si>
  <si>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</si>
  <si>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</si>
  <si>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</si>
  <si>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</si>
  <si>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</si>
  <si>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</si>
  <si>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</si>
  <si>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</si>
  <si>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</si>
  <si>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</si>
  <si>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</si>
  <si>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</si>
  <si>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</si>
  <si>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</si>
  <si>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</si>
  <si>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</si>
  <si>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</si>
  <si>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</si>
  <si>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</si>
  <si>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</si>
  <si>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</si>
  <si>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</si>
  <si>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</si>
  <si>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</si>
  <si>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</si>
  <si>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</si>
  <si>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</si>
  <si>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</si>
  <si>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</si>
  <si>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</si>
  <si>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</si>
  <si>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</si>
  <si>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</si>
  <si>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</si>
  <si>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</si>
  <si>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</si>
  <si>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</si>
  <si>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</si>
  <si>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</si>
  <si>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</si>
  <si>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</si>
  <si>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</si>
  <si>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</si>
  <si>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</si>
  <si>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</si>
  <si>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</si>
  <si>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</si>
  <si>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</si>
  <si>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</si>
  <si>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</si>
  <si>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</si>
  <si>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</si>
  <si>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</si>
  <si>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</si>
  <si>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</si>
  <si>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</si>
  <si>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</si>
  <si>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</si>
  <si>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</si>
  <si>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</si>
  <si>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</si>
  <si>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自己点検結果</t>
    <rPh sb="0" eb="2">
      <t>ジコ</t>
    </rPh>
    <rPh sb="2" eb="4">
      <t>テンケン</t>
    </rPh>
    <rPh sb="4" eb="6">
      <t>ケッカ</t>
    </rPh>
    <phoneticPr fontId="2"/>
  </si>
  <si>
    <t xml:space="preserve">CSIRTの構成員、またはセキュリティ事案、事象、事故対応担当の職員に対する、セキュリティ事案、事象、事故対応に関する訓練または研修の実施状況について、該当するものを選択してください。
*自組織の一般職員に対する教育に加え、CYDER等、外部機関が実施する訓練や研修の受講・活用を含めたものを想定しています。
① 訓練を実施していない。または、訓練の実施状況を把握できていない。または、CSIRTが設置されていないため、該当しない。
② 随時訓練が実施されているが、その方法等や結果について記録が残されていない。
③ 随時教育が実施されており、文書類として明文化されているものの、組織内の正式な規定類にその存在が言及されていない。
④ 定期的に訓練が実施されており、その存在が組織内の正式な規定類によって明文化され、責任者がその規定類を承認している。
⑤ ④の状態に加え、訓練の実施状況について、定期的にレビューし改善するプロセスが整備・運用されている。
</t>
    <rPh sb="94" eb="97">
      <t>ジソシキ</t>
    </rPh>
    <rPh sb="98" eb="102">
      <t>イッパンショクイン</t>
    </rPh>
    <rPh sb="103" eb="104">
      <t>タイ</t>
    </rPh>
    <rPh sb="106" eb="108">
      <t>キョウイク</t>
    </rPh>
    <rPh sb="109" eb="110">
      <t>クワ</t>
    </rPh>
    <rPh sb="117" eb="118">
      <t>トウ</t>
    </rPh>
    <rPh sb="119" eb="121">
      <t>ガイブ</t>
    </rPh>
    <rPh sb="121" eb="123">
      <t>キカン</t>
    </rPh>
    <rPh sb="124" eb="126">
      <t>ジッシ</t>
    </rPh>
    <rPh sb="197" eb="199">
      <t>セッチ</t>
    </rPh>
    <rPh sb="208" eb="210">
      <t>ガイトウ</t>
    </rPh>
    <phoneticPr fontId="4"/>
  </si>
  <si>
    <t>コメント欄</t>
    <rPh sb="4" eb="5">
      <t>ラン</t>
    </rPh>
    <phoneticPr fontId="4"/>
  </si>
  <si>
    <t>拝啓 時下ますますご清祥のこととお慶び申し上げます。
　我が国のセキュリティ関連人材は不足していると言われていますが、具体的にどのような役割を担う人材が不足しているか明らかでなく、また、人材育成施策の効果測定のための指標も明確ではありません。そのため、国立研究開発法人情報通信研究機構（以下「NICT」）ナショナルサイバートレーニングセンターでは、これらについて検討するための調査研究として、2022年度に実践的サイバー防御演習「CYDER」の対象組織に対し「現状の体制把握や人材育成の状況やニーズ調査」を実施しました。2023年度は、2022年度の調査結果を踏まえた上で、組織のCSIRT 等の整備状況や課題等の実態を把握し、数値化等して示すために「2023 年度 セキュリティ関連人材・組織に関する状況調査に関するアンケート調査」を実施しました。当該調査にご協力いただき誠にありがとうございました。
　本ツールは、アンケート調査結果の統計情報を活用し、ご参考情報として、自治体の皆様に、自組織の対応状況を把握いただき、今後過去の結果との比較によって自組織の改善状況を確認する、あるいは同規模自治体平均値との比較によって次に改善すべき点を見つける等、更なる改善に役立てていただくことを目的として作成しております。
　本ツールにおいては、小規模自治体のためのCSIRT 構築の手引きをベースとしつつ、「当該手引き上は言及されていないが小規模自治体を含めて対策を実施していることが望ましい」項目を「Open CSIRT Foundation」が提唱するセキュリティマネジメントの成熟度モデルであるSIM3を参考に「組織体制」「人材教育」「システム運用」「業務プロセス」の4カテゴリに分類のうえ、項目の追加を行い、1から5の5段階で評価を行う仕組みとしています。なお、SIM3上で定義された評価項目は多岐にわたっており、本ツールにおいては、評価項目すべてをカバーしているものではありません。
本ツール上で利用する基準値、平均値は以下の情報をもとに算定しております。
・アンケート調査における有効回答数：808団体
・自治体規模に応じて算出した基準値：各設問における内部統制上達成が望ましいレベル
・自治体規模に応じて算出した平均値：各設問への回答の平均値
[参考文献]
[1]	SIM3：Security Incident Management Maturity Model
[2]	地方公共団体における情報セキュリティポリシーに関するガイドライン（令和５年３月版）
[3]	小規模自治体のためのCSIRT 構築の手引き
[4]	情報セキュリティインシデント対応ハンドブック（令和２年３月版）
[5]	セキュリティ対応組織（SOC/CSIRT）の教科書
[6]	セキュリティ対応組織の教科書 別表 v2.0 
[7]	総務省から公表されている地方公共団体の部門別職員数</t>
    <rPh sb="941" eb="943">
      <t>タッセイ</t>
    </rPh>
    <rPh sb="944" eb="945">
      <t>ノゾ</t>
    </rPh>
    <phoneticPr fontId="2"/>
  </si>
  <si>
    <t>サイバーセキュリティ自己点検ツール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</si>
</sst>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000"/>
    <numFmt numFmtId="178" formatCode="0.0"/>
    <numFmt numFmtId="179" formatCode="#,##0_ "/>
    <numFmt numFmtId="180" formatCode="#,##0_);[Red]\(#,##0\)"/>
    <numFmt numFmtId="181" formatCode="0.0_ "/>
    <numFmt numFmtId="182" formatCode="0.0000"/>
  </numFmts>
  <fonts count="2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rgb="FF000000"/>
      <name val="游ゴシック"/>
      <family val="2"/>
      <scheme val="minor"/>
    </font>
    <font>
      <sz val="6"/>
      <name val="游ゴシック"/>
      <family val="3"/>
      <charset val="128"/>
      <scheme val="minor"/>
    </font>
    <font>
      <sz val="11"/>
      <color rgb="FF000000"/>
      <name val="游ゴシック"/>
      <family val="3"/>
      <charset val="128"/>
      <scheme val="minor"/>
    </font>
    <font>
      <b/>
      <sz val="16"/>
      <color theme="1"/>
      <name val="Meiryo UI"/>
      <family val="3"/>
      <charset val="128"/>
    </font>
    <font>
      <b/>
      <sz val="10"/>
      <color theme="1"/>
      <name val="Meiryo UI"/>
      <family val="3"/>
      <charset val="128"/>
    </font>
    <font>
      <sz val="10"/>
      <color rgb="FF000000"/>
      <name val="Meiryo UI"/>
      <family val="3"/>
      <charset val="128"/>
    </font>
    <font>
      <sz val="10"/>
      <color rgb="FFFF0000"/>
      <name val="Meiryo UI"/>
      <family val="3"/>
      <charset val="128"/>
    </font>
    <font>
      <b/>
      <sz val="12"/>
      <color theme="1"/>
      <name val="Meiryo UI"/>
      <family val="3"/>
      <charset val="128"/>
    </font>
    <font>
      <sz val="10"/>
      <name val="Meiryo UI"/>
      <family val="3"/>
      <charset val="128"/>
    </font>
    <font>
      <b/>
      <sz val="11"/>
      <color rgb="FFFF0000"/>
      <name val="Meiryo UI"/>
      <family val="3"/>
      <charset val="128"/>
    </font>
    <font>
      <sz val="11"/>
      <name val="Meiryo UI"/>
      <family val="3"/>
      <charset val="128"/>
    </font>
    <font>
      <sz val="10"/>
      <color theme="1"/>
      <name val="Meiryo UI"/>
      <family val="3"/>
      <charset val="128"/>
    </font>
    <font>
      <b/>
      <sz val="11"/>
      <name val="Meiryo UI"/>
      <family val="3"/>
      <charset val="128"/>
    </font>
    <font>
      <b/>
      <sz val="11"/>
      <color theme="1"/>
      <name val="Meiryo UI"/>
      <family val="3"/>
      <charset val="128"/>
    </font>
    <font>
      <sz val="11"/>
      <color theme="1"/>
      <name val="Meiryo UI"/>
      <family val="3"/>
      <charset val="128"/>
    </font>
    <font>
      <b/>
      <sz val="11"/>
      <color theme="1"/>
      <name val="游ゴシック"/>
      <family val="3"/>
      <charset val="128"/>
      <scheme val="minor"/>
    </font>
    <font>
      <sz val="11"/>
      <color theme="0"/>
      <name val="Meiryo UI"/>
      <family val="3"/>
      <charset val="128"/>
    </font>
    <font>
      <sz val="11"/>
      <color rgb="FF000000"/>
      <name val="Meiryo UI"/>
      <family val="3"/>
      <charset val="128"/>
    </font>
    <font>
      <sz val="11"/>
      <color rgb="FFFF0000"/>
      <name val="Meiryo UI"/>
      <family val="3"/>
      <charset val="128"/>
    </font>
    <font>
      <b/>
      <sz val="10"/>
      <color rgb="FF000000"/>
      <name val="Meiryo UI"/>
      <family val="3"/>
      <charset val="128"/>
    </font>
    <font>
      <u/>
      <sz val="11"/>
      <color theme="10"/>
      <name val="游ゴシック"/>
      <family val="2"/>
      <charset val="128"/>
      <scheme val="minor"/>
    </font>
    <font>
      <b/>
      <u/>
      <sz val="16"/>
      <color theme="10"/>
      <name val="Meiryo UI"/>
      <family val="3"/>
      <charset val="128"/>
    </font>
    <font>
      <sz val="11"/>
      <color rgb="FFFF0000"/>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FF"/>
        <bgColor rgb="FFFFFFFF"/>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rgb="FFFFFF99"/>
        <bgColor rgb="FFFFFF99"/>
      </patternFill>
    </fill>
    <fill>
      <patternFill patternType="solid">
        <fgColor rgb="FFFAD9D6"/>
        <bgColor rgb="FFFAD9D6"/>
      </patternFill>
    </fill>
    <fill>
      <patternFill patternType="solid">
        <fgColor theme="4" tint="0.39997558519241921"/>
        <bgColor indexed="64"/>
      </patternFill>
    </fill>
    <fill>
      <patternFill patternType="solid">
        <fgColor theme="4"/>
        <bgColor indexed="64"/>
      </patternFill>
    </fill>
    <fill>
      <patternFill patternType="solid">
        <fgColor theme="0" tint="-0.14999847407452621"/>
        <bgColor indexed="64"/>
      </patternFill>
    </fill>
  </fills>
  <borders count="40">
    <border>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s>
  <cellStyleXfs count="5">
    <xf numFmtId="0" fontId="0" fillId="0" borderId="0">
      <alignment vertical="center"/>
    </xf>
    <xf numFmtId="0" fontId="1" fillId="0" borderId="0">
      <alignment vertical="center"/>
    </xf>
    <xf numFmtId="0" fontId="5" fillId="0" borderId="0"/>
    <xf numFmtId="0" fontId="3" fillId="0" borderId="0"/>
    <xf numFmtId="0" fontId="23" fillId="0" borderId="0" applyNumberFormat="0" applyFill="0" applyBorder="0" applyAlignment="0" applyProtection="0">
      <alignment vertical="center"/>
    </xf>
  </cellStyleXfs>
  <cellXfs count="264">
    <xf numFmtId="0" fontId="0" fillId="0" borderId="0" xfId="0">
      <alignment vertical="center"/>
    </xf>
    <xf numFmtId="0" fontId="6" fillId="0" borderId="0" xfId="2" applyFont="1" applyAlignment="1">
      <alignment horizontal="left" vertical="center"/>
    </xf>
    <xf numFmtId="0" fontId="7" fillId="0" borderId="0" xfId="2" applyFont="1" applyAlignment="1">
      <alignment horizontal="left" vertical="center"/>
    </xf>
    <xf numFmtId="0" fontId="8" fillId="0" borderId="0" xfId="2" applyFont="1" applyAlignment="1">
      <alignment vertical="center"/>
    </xf>
    <xf numFmtId="0" fontId="9" fillId="0" borderId="0" xfId="2" applyFont="1" applyAlignment="1">
      <alignment vertical="center"/>
    </xf>
    <xf numFmtId="0" fontId="10" fillId="0" borderId="3" xfId="2" applyFont="1" applyBorder="1" applyAlignment="1">
      <alignment horizontal="center" vertical="center"/>
    </xf>
    <xf numFmtId="0" fontId="11" fillId="0" borderId="0" xfId="2" applyFont="1" applyAlignment="1">
      <alignment vertical="center"/>
    </xf>
    <xf numFmtId="0" fontId="12" fillId="0" borderId="0" xfId="2" applyFont="1" applyAlignment="1">
      <alignment horizontal="left" vertical="center"/>
    </xf>
    <xf numFmtId="0" fontId="13" fillId="0" borderId="4" xfId="2" applyFont="1" applyBorder="1" applyAlignment="1">
      <alignment horizontal="center" vertical="center"/>
    </xf>
    <xf numFmtId="0" fontId="8" fillId="0" borderId="0" xfId="2" applyFont="1" applyAlignment="1">
      <alignment vertical="top"/>
    </xf>
    <xf numFmtId="0" fontId="11" fillId="0" borderId="4" xfId="2" applyFont="1" applyBorder="1" applyAlignment="1">
      <alignment horizontal="center" vertical="top" wrapText="1"/>
    </xf>
    <xf numFmtId="0" fontId="11" fillId="0" borderId="4" xfId="2" applyFont="1" applyBorder="1" applyAlignment="1">
      <alignment horizontal="left" vertical="top" wrapText="1"/>
    </xf>
    <xf numFmtId="0" fontId="14" fillId="0" borderId="0" xfId="1" applyFont="1">
      <alignment vertical="center"/>
    </xf>
    <xf numFmtId="0" fontId="14" fillId="0" borderId="2" xfId="1" applyFont="1" applyBorder="1" applyAlignment="1">
      <alignment horizontal="center" vertical="center" wrapText="1"/>
    </xf>
    <xf numFmtId="0" fontId="14" fillId="3" borderId="2"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0" borderId="0" xfId="0" applyFont="1" applyAlignment="1">
      <alignment horizontal="center" vertical="top"/>
    </xf>
    <xf numFmtId="0" fontId="7" fillId="0" borderId="0" xfId="0" applyFont="1" applyAlignment="1">
      <alignment horizontal="center"/>
    </xf>
    <xf numFmtId="0" fontId="8" fillId="0" borderId="0" xfId="0" applyFont="1" applyAlignment="1">
      <alignment horizontal="right"/>
    </xf>
    <xf numFmtId="177" fontId="14" fillId="0" borderId="0" xfId="0" applyNumberFormat="1" applyFont="1" applyAlignment="1"/>
    <xf numFmtId="0" fontId="8" fillId="0" borderId="0" xfId="0" applyFont="1" applyAlignment="1"/>
    <xf numFmtId="0" fontId="8" fillId="0" borderId="0" xfId="0" applyFont="1" applyAlignment="1">
      <alignment horizontal="left"/>
    </xf>
    <xf numFmtId="0" fontId="8" fillId="0" borderId="0" xfId="0" applyFont="1" applyAlignment="1">
      <alignment horizontal="center"/>
    </xf>
    <xf numFmtId="3" fontId="8" fillId="0" borderId="0" xfId="0" applyNumberFormat="1" applyFont="1" applyAlignment="1">
      <alignment horizontal="right"/>
    </xf>
    <xf numFmtId="177" fontId="8" fillId="0" borderId="0" xfId="0" applyNumberFormat="1" applyFont="1" applyAlignment="1"/>
    <xf numFmtId="0" fontId="8" fillId="0" borderId="0" xfId="0" applyFont="1" applyAlignment="1">
      <alignment vertical="top" wrapText="1"/>
    </xf>
    <xf numFmtId="49" fontId="8" fillId="0" borderId="0" xfId="0" applyNumberFormat="1" applyFont="1" applyAlignment="1"/>
    <xf numFmtId="0" fontId="14" fillId="0" borderId="0" xfId="0" applyFont="1" applyAlignment="1">
      <alignment wrapText="1"/>
    </xf>
    <xf numFmtId="0" fontId="14" fillId="0" borderId="0" xfId="0" applyFont="1" applyAlignment="1"/>
    <xf numFmtId="0" fontId="8" fillId="0" borderId="0" xfId="0" applyFont="1" applyAlignment="1">
      <alignment wrapText="1"/>
    </xf>
    <xf numFmtId="49" fontId="14" fillId="0" borderId="0" xfId="0" applyNumberFormat="1" applyFont="1" applyAlignment="1"/>
    <xf numFmtId="0" fontId="14" fillId="0" borderId="0" xfId="1" applyFont="1" applyAlignment="1">
      <alignment horizontal="center" vertical="center"/>
    </xf>
    <xf numFmtId="177" fontId="14" fillId="0" borderId="0" xfId="1" applyNumberFormat="1" applyFont="1">
      <alignment vertical="center"/>
    </xf>
    <xf numFmtId="0" fontId="14" fillId="0" borderId="0" xfId="1" applyFont="1" applyAlignment="1"/>
    <xf numFmtId="0" fontId="11" fillId="0" borderId="0" xfId="1" applyFont="1" applyAlignment="1"/>
    <xf numFmtId="0" fontId="11" fillId="0" borderId="4" xfId="2" applyFont="1" applyBorder="1" applyAlignment="1">
      <alignment vertical="top" wrapText="1"/>
    </xf>
    <xf numFmtId="0" fontId="14" fillId="7" borderId="4" xfId="0" applyFont="1" applyFill="1" applyBorder="1" applyAlignment="1">
      <alignment horizontal="center" vertical="center"/>
    </xf>
    <xf numFmtId="0" fontId="14" fillId="0" borderId="4" xfId="0" applyFont="1" applyBorder="1">
      <alignment vertical="center"/>
    </xf>
    <xf numFmtId="0" fontId="11" fillId="5" borderId="4" xfId="2" applyFont="1" applyFill="1" applyBorder="1" applyAlignment="1">
      <alignment horizontal="center" vertical="center"/>
    </xf>
    <xf numFmtId="0" fontId="11" fillId="2" borderId="4" xfId="2" applyFont="1" applyFill="1" applyBorder="1" applyAlignment="1">
      <alignment horizontal="center" vertical="center"/>
    </xf>
    <xf numFmtId="0" fontId="14" fillId="0" borderId="9" xfId="1" applyFont="1" applyBorder="1" applyAlignment="1">
      <alignment horizontal="center" vertical="center" wrapText="1"/>
    </xf>
    <xf numFmtId="0" fontId="8" fillId="0" borderId="0" xfId="0" applyFont="1" applyAlignment="1">
      <alignment vertical="center" wrapText="1"/>
    </xf>
    <xf numFmtId="0" fontId="14" fillId="0" borderId="0" xfId="0" applyFont="1" applyAlignment="1">
      <alignment horizontal="center" vertical="center"/>
    </xf>
    <xf numFmtId="0" fontId="14" fillId="3" borderId="4" xfId="0" applyFont="1" applyFill="1" applyBorder="1" applyAlignment="1">
      <alignment horizontal="center" vertical="center"/>
    </xf>
    <xf numFmtId="0" fontId="7" fillId="0" borderId="0" xfId="1" applyFont="1">
      <alignment vertical="center"/>
    </xf>
    <xf numFmtId="0" fontId="14" fillId="0" borderId="0" xfId="3" applyFont="1" applyAlignment="1">
      <alignment vertical="center"/>
    </xf>
    <xf numFmtId="0" fontId="14" fillId="0" borderId="0" xfId="3" applyFont="1" applyAlignment="1">
      <alignment horizontal="center" vertical="center" shrinkToFit="1"/>
    </xf>
    <xf numFmtId="0" fontId="14" fillId="0" borderId="0" xfId="3" applyFont="1" applyAlignment="1">
      <alignment horizontal="right" vertical="center"/>
    </xf>
    <xf numFmtId="0" fontId="8" fillId="0" borderId="0" xfId="3" applyFont="1"/>
    <xf numFmtId="38" fontId="8" fillId="0" borderId="15" xfId="3" applyNumberFormat="1" applyFont="1" applyBorder="1" applyAlignment="1">
      <alignment vertical="center"/>
    </xf>
    <xf numFmtId="38" fontId="8" fillId="0" borderId="16" xfId="3" applyNumberFormat="1" applyFont="1" applyBorder="1" applyAlignment="1">
      <alignment horizontal="left" vertical="center"/>
    </xf>
    <xf numFmtId="38" fontId="8" fillId="0" borderId="17" xfId="3" applyNumberFormat="1" applyFont="1" applyBorder="1" applyAlignment="1">
      <alignment horizontal="center" vertical="center"/>
    </xf>
    <xf numFmtId="180" fontId="14" fillId="0" borderId="18" xfId="3" applyNumberFormat="1" applyFont="1" applyBorder="1" applyAlignment="1">
      <alignment vertical="center"/>
    </xf>
    <xf numFmtId="38" fontId="14" fillId="0" borderId="0" xfId="3" applyNumberFormat="1" applyFont="1"/>
    <xf numFmtId="38" fontId="8" fillId="0" borderId="19" xfId="3" applyNumberFormat="1" applyFont="1" applyBorder="1" applyAlignment="1">
      <alignment wrapText="1"/>
    </xf>
    <xf numFmtId="38" fontId="8" fillId="0" borderId="20" xfId="3" applyNumberFormat="1" applyFont="1" applyBorder="1" applyAlignment="1">
      <alignment vertical="center"/>
    </xf>
    <xf numFmtId="38" fontId="8" fillId="0" borderId="21" xfId="3" applyNumberFormat="1" applyFont="1" applyBorder="1" applyAlignment="1">
      <alignment horizontal="center" vertical="center"/>
    </xf>
    <xf numFmtId="180" fontId="14" fillId="0" borderId="22" xfId="3" applyNumberFormat="1" applyFont="1" applyBorder="1" applyAlignment="1">
      <alignment vertical="center"/>
    </xf>
    <xf numFmtId="38" fontId="8" fillId="0" borderId="20" xfId="3" applyNumberFormat="1" applyFont="1" applyBorder="1"/>
    <xf numFmtId="0" fontId="14" fillId="0" borderId="0" xfId="3" applyFont="1"/>
    <xf numFmtId="38" fontId="8" fillId="0" borderId="0" xfId="3" applyNumberFormat="1" applyFont="1"/>
    <xf numFmtId="38" fontId="8" fillId="0" borderId="19" xfId="3" applyNumberFormat="1" applyFont="1" applyBorder="1" applyAlignment="1">
      <alignment vertical="center"/>
    </xf>
    <xf numFmtId="38" fontId="8" fillId="0" borderId="20" xfId="3" applyNumberFormat="1" applyFont="1" applyBorder="1" applyAlignment="1">
      <alignment horizontal="left" vertical="center"/>
    </xf>
    <xf numFmtId="178" fontId="8" fillId="0" borderId="0" xfId="0" applyNumberFormat="1" applyFont="1" applyAlignment="1">
      <alignment horizontal="center"/>
    </xf>
    <xf numFmtId="178" fontId="14" fillId="0" borderId="0" xfId="1" applyNumberFormat="1" applyFont="1" applyAlignment="1">
      <alignment horizontal="center" vertical="center"/>
    </xf>
    <xf numFmtId="178" fontId="14" fillId="10" borderId="1" xfId="0" applyNumberFormat="1" applyFont="1" applyFill="1" applyBorder="1" applyAlignment="1">
      <alignment horizontal="center" vertical="center"/>
    </xf>
    <xf numFmtId="178" fontId="14" fillId="11" borderId="1" xfId="0" applyNumberFormat="1" applyFont="1" applyFill="1" applyBorder="1" applyAlignment="1">
      <alignment horizontal="center" vertical="center"/>
    </xf>
    <xf numFmtId="178" fontId="14" fillId="10" borderId="0" xfId="0" applyNumberFormat="1" applyFont="1" applyFill="1" applyAlignment="1">
      <alignment horizontal="center" vertical="center"/>
    </xf>
    <xf numFmtId="178" fontId="14" fillId="11" borderId="0" xfId="0" applyNumberFormat="1" applyFont="1" applyFill="1" applyAlignment="1">
      <alignment horizontal="center" vertical="center"/>
    </xf>
    <xf numFmtId="0" fontId="9" fillId="0" borderId="0" xfId="2" applyFont="1" applyAlignment="1">
      <alignment vertical="top"/>
    </xf>
    <xf numFmtId="181" fontId="14" fillId="0" borderId="0" xfId="1" applyNumberFormat="1" applyFont="1">
      <alignment vertical="center"/>
    </xf>
    <xf numFmtId="181" fontId="14" fillId="0" borderId="0" xfId="1" applyNumberFormat="1" applyFont="1" applyAlignment="1">
      <alignment horizontal="center" vertical="center"/>
    </xf>
    <xf numFmtId="0" fontId="14" fillId="7" borderId="4" xfId="0" applyFont="1" applyFill="1" applyBorder="1" applyAlignment="1">
      <alignment horizontal="center" vertical="center" wrapText="1"/>
    </xf>
    <xf numFmtId="0" fontId="14" fillId="0" borderId="4" xfId="0" applyFont="1" applyBorder="1" applyAlignment="1">
      <alignment horizontal="left" vertical="top" wrapText="1"/>
    </xf>
    <xf numFmtId="0" fontId="0" fillId="0" borderId="0" xfId="0" applyAlignment="1">
      <alignment vertical="center" wrapText="1"/>
    </xf>
    <xf numFmtId="0" fontId="8" fillId="3" borderId="4" xfId="1" applyFont="1" applyFill="1" applyBorder="1" applyAlignment="1">
      <alignment horizontal="center" vertical="center"/>
    </xf>
    <xf numFmtId="0" fontId="8" fillId="4" borderId="4" xfId="1" applyFont="1" applyFill="1" applyBorder="1" applyAlignment="1">
      <alignment horizontal="center" vertical="center"/>
    </xf>
    <xf numFmtId="178" fontId="14" fillId="3" borderId="4" xfId="0" applyNumberFormat="1" applyFont="1" applyFill="1" applyBorder="1" applyAlignment="1">
      <alignment horizontal="center" vertical="center"/>
    </xf>
    <xf numFmtId="178" fontId="14" fillId="4" borderId="4" xfId="0" applyNumberFormat="1" applyFont="1" applyFill="1" applyBorder="1" applyAlignment="1">
      <alignment horizontal="center" vertical="center"/>
    </xf>
    <xf numFmtId="178" fontId="14" fillId="3" borderId="4" xfId="1" applyNumberFormat="1" applyFont="1" applyFill="1" applyBorder="1" applyAlignment="1">
      <alignment horizontal="center" vertical="center"/>
    </xf>
    <xf numFmtId="178" fontId="14" fillId="4" borderId="4" xfId="1" applyNumberFormat="1" applyFont="1" applyFill="1" applyBorder="1" applyAlignment="1">
      <alignment horizontal="center" vertical="center"/>
    </xf>
    <xf numFmtId="0" fontId="8" fillId="6" borderId="4" xfId="1" applyFont="1" applyFill="1" applyBorder="1" applyAlignment="1">
      <alignment horizontal="center" vertical="center"/>
    </xf>
    <xf numFmtId="0" fontId="8" fillId="7" borderId="4" xfId="1" applyFont="1" applyFill="1" applyBorder="1" applyAlignment="1">
      <alignment horizontal="center" vertical="center"/>
    </xf>
    <xf numFmtId="0" fontId="8" fillId="7" borderId="4" xfId="0" applyFont="1" applyFill="1" applyBorder="1" applyAlignment="1">
      <alignment horizontal="center"/>
    </xf>
    <xf numFmtId="178" fontId="14" fillId="7" borderId="4" xfId="0" applyNumberFormat="1" applyFont="1" applyFill="1" applyBorder="1" applyAlignment="1">
      <alignment horizontal="center" vertical="center"/>
    </xf>
    <xf numFmtId="178" fontId="14" fillId="7" borderId="4" xfId="1" applyNumberFormat="1" applyFont="1" applyFill="1" applyBorder="1" applyAlignment="1">
      <alignment horizontal="center" vertical="center"/>
    </xf>
    <xf numFmtId="0" fontId="8" fillId="3" borderId="4" xfId="0" applyFont="1" applyFill="1" applyBorder="1" applyAlignment="1">
      <alignment horizontal="center"/>
    </xf>
    <xf numFmtId="0" fontId="8" fillId="4" borderId="4" xfId="0" applyFont="1" applyFill="1" applyBorder="1" applyAlignment="1">
      <alignment horizontal="center"/>
    </xf>
    <xf numFmtId="3" fontId="8" fillId="6" borderId="4" xfId="0" applyNumberFormat="1" applyFont="1" applyFill="1" applyBorder="1" applyAlignment="1">
      <alignment horizontal="center"/>
    </xf>
    <xf numFmtId="178" fontId="14" fillId="6" borderId="4" xfId="1" applyNumberFormat="1" applyFont="1" applyFill="1" applyBorder="1" applyAlignment="1">
      <alignment horizontal="center" vertical="center"/>
    </xf>
    <xf numFmtId="0" fontId="14" fillId="10" borderId="4" xfId="1" applyFont="1" applyFill="1" applyBorder="1" applyAlignment="1">
      <alignment horizontal="center" vertical="center"/>
    </xf>
    <xf numFmtId="0" fontId="18" fillId="0" borderId="0" xfId="0" applyFont="1">
      <alignment vertical="center"/>
    </xf>
    <xf numFmtId="0" fontId="6" fillId="0" borderId="0" xfId="0" applyFont="1">
      <alignment vertical="center"/>
    </xf>
    <xf numFmtId="178" fontId="14" fillId="15" borderId="1" xfId="0" applyNumberFormat="1" applyFont="1" applyFill="1" applyBorder="1" applyAlignment="1">
      <alignment horizontal="center" vertical="center"/>
    </xf>
    <xf numFmtId="178" fontId="14" fillId="15" borderId="0" xfId="0" applyNumberFormat="1" applyFont="1" applyFill="1" applyAlignment="1">
      <alignment horizontal="center" vertical="center"/>
    </xf>
    <xf numFmtId="0" fontId="14" fillId="0" borderId="8" xfId="1" applyFont="1" applyBorder="1" applyAlignment="1">
      <alignment vertical="center" wrapText="1"/>
    </xf>
    <xf numFmtId="176" fontId="14" fillId="4" borderId="4" xfId="0" applyNumberFormat="1" applyFont="1" applyFill="1" applyBorder="1" applyAlignment="1">
      <alignment horizontal="center" vertical="center"/>
    </xf>
    <xf numFmtId="0" fontId="14" fillId="4" borderId="4" xfId="1" applyFont="1" applyFill="1" applyBorder="1" applyAlignment="1">
      <alignment horizontal="center" vertical="center"/>
    </xf>
    <xf numFmtId="0" fontId="14" fillId="11" borderId="4" xfId="1" applyFont="1" applyFill="1" applyBorder="1" applyAlignment="1">
      <alignment horizontal="center" vertical="center"/>
    </xf>
    <xf numFmtId="0" fontId="16" fillId="0" borderId="0" xfId="2" applyFont="1" applyAlignment="1">
      <alignment horizontal="left" vertical="center"/>
    </xf>
    <xf numFmtId="0" fontId="20" fillId="0" borderId="0" xfId="2" applyFont="1" applyAlignment="1">
      <alignment vertical="center"/>
    </xf>
    <xf numFmtId="0" fontId="20" fillId="0" borderId="4" xfId="2" applyFont="1" applyBorder="1" applyAlignment="1">
      <alignment horizontal="center" vertical="center" wrapText="1"/>
    </xf>
    <xf numFmtId="0" fontId="21" fillId="0" borderId="0" xfId="2" applyFont="1" applyAlignment="1">
      <alignment vertical="center"/>
    </xf>
    <xf numFmtId="0" fontId="17" fillId="0" borderId="0" xfId="2" applyFont="1" applyAlignment="1">
      <alignment vertical="center"/>
    </xf>
    <xf numFmtId="0" fontId="15" fillId="14" borderId="4" xfId="2" applyFont="1" applyFill="1" applyBorder="1" applyAlignment="1">
      <alignment horizontal="center" vertical="center"/>
    </xf>
    <xf numFmtId="0" fontId="15" fillId="14" borderId="4" xfId="2" applyFont="1" applyFill="1" applyBorder="1" applyAlignment="1">
      <alignment horizontal="center" vertical="center" wrapText="1"/>
    </xf>
    <xf numFmtId="0" fontId="13" fillId="9" borderId="4" xfId="2" applyFont="1" applyFill="1" applyBorder="1" applyAlignment="1">
      <alignment horizontal="center" vertical="top"/>
    </xf>
    <xf numFmtId="0" fontId="13" fillId="9" borderId="10" xfId="2" applyFont="1" applyFill="1" applyBorder="1" applyAlignment="1">
      <alignment horizontal="center" vertical="top"/>
    </xf>
    <xf numFmtId="0" fontId="13" fillId="0" borderId="4" xfId="2" applyFont="1" applyBorder="1" applyAlignment="1">
      <alignment horizontal="center" vertical="top" wrapText="1"/>
    </xf>
    <xf numFmtId="0" fontId="13" fillId="0" borderId="10" xfId="2" applyFont="1" applyBorder="1" applyAlignment="1">
      <alignment vertical="top" wrapText="1"/>
    </xf>
    <xf numFmtId="0" fontId="13" fillId="0" borderId="4" xfId="2" applyFont="1" applyBorder="1" applyAlignment="1" applyProtection="1">
      <alignment horizontal="center" vertical="top" wrapText="1"/>
      <protection locked="0"/>
    </xf>
    <xf numFmtId="49" fontId="13" fillId="0" borderId="4" xfId="2" applyNumberFormat="1" applyFont="1" applyBorder="1" applyAlignment="1" applyProtection="1">
      <alignment horizontal="left" vertical="top" wrapText="1"/>
      <protection locked="0"/>
    </xf>
    <xf numFmtId="0" fontId="13" fillId="0" borderId="11" xfId="2" applyFont="1" applyBorder="1" applyAlignment="1">
      <alignment vertical="top" wrapText="1"/>
    </xf>
    <xf numFmtId="0" fontId="13" fillId="0" borderId="4" xfId="2" applyFont="1" applyBorder="1" applyAlignment="1" applyProtection="1">
      <alignment horizontal="left" vertical="top"/>
      <protection locked="0"/>
    </xf>
    <xf numFmtId="0" fontId="13" fillId="0" borderId="12" xfId="2" applyFont="1" applyBorder="1" applyAlignment="1">
      <alignment vertical="top" wrapText="1"/>
    </xf>
    <xf numFmtId="178" fontId="14" fillId="0" borderId="1" xfId="0" applyNumberFormat="1" applyFont="1" applyBorder="1" applyAlignment="1">
      <alignment horizontal="center" vertical="center"/>
    </xf>
    <xf numFmtId="178" fontId="14" fillId="0" borderId="0" xfId="0" applyNumberFormat="1" applyFont="1" applyAlignment="1">
      <alignment horizontal="center" vertical="center"/>
    </xf>
    <xf numFmtId="0" fontId="14" fillId="0" borderId="2" xfId="1" applyFont="1" applyBorder="1" applyAlignment="1">
      <alignment horizontal="center" vertical="center"/>
    </xf>
    <xf numFmtId="0" fontId="14" fillId="0" borderId="9" xfId="1" applyFont="1" applyBorder="1" applyAlignment="1">
      <alignment horizontal="center" vertical="center"/>
    </xf>
    <xf numFmtId="182" fontId="14" fillId="0" borderId="0" xfId="0" applyNumberFormat="1" applyFont="1" applyAlignment="1">
      <alignment horizontal="center" vertical="center"/>
    </xf>
    <xf numFmtId="182"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178" fontId="14" fillId="11" borderId="0" xfId="1" applyNumberFormat="1" applyFont="1" applyFill="1" applyAlignment="1">
      <alignment horizontal="center" vertical="center"/>
    </xf>
    <xf numFmtId="178" fontId="14" fillId="11" borderId="1" xfId="1" applyNumberFormat="1" applyFont="1" applyFill="1" applyBorder="1" applyAlignment="1">
      <alignment horizontal="center" vertical="center"/>
    </xf>
    <xf numFmtId="4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178" fontId="14" fillId="10" borderId="0" xfId="1" applyNumberFormat="1" applyFont="1" applyFill="1" applyAlignment="1">
      <alignment horizontal="center" vertical="center"/>
    </xf>
    <xf numFmtId="178" fontId="14" fillId="10" borderId="1" xfId="1" applyNumberFormat="1" applyFont="1" applyFill="1" applyBorder="1" applyAlignment="1">
      <alignment horizontal="center" vertical="center"/>
    </xf>
    <xf numFmtId="178" fontId="14" fillId="15" borderId="2" xfId="1" applyNumberFormat="1" applyFont="1" applyFill="1" applyBorder="1" applyAlignment="1">
      <alignment horizontal="center" vertical="center"/>
    </xf>
    <xf numFmtId="178" fontId="14" fillId="15" borderId="9" xfId="1" applyNumberFormat="1" applyFont="1" applyFill="1" applyBorder="1" applyAlignment="1">
      <alignment horizontal="center" vertical="center"/>
    </xf>
    <xf numFmtId="0" fontId="17" fillId="0" borderId="0" xfId="0" applyFont="1">
      <alignment vertical="center"/>
    </xf>
    <xf numFmtId="0" fontId="15" fillId="3" borderId="4" xfId="0" applyFont="1" applyFill="1" applyBorder="1" applyAlignment="1">
      <alignment horizontal="center" vertical="center"/>
    </xf>
    <xf numFmtId="0" fontId="16" fillId="3" borderId="4" xfId="0" applyFont="1" applyFill="1" applyBorder="1" applyAlignment="1">
      <alignment horizontal="center" vertical="center"/>
    </xf>
    <xf numFmtId="0" fontId="17" fillId="0" borderId="0" xfId="0" applyFont="1" applyAlignment="1">
      <alignment vertical="top"/>
    </xf>
    <xf numFmtId="0" fontId="17" fillId="0" borderId="0" xfId="0" applyFont="1" applyAlignment="1">
      <alignment horizontal="left" vertical="top"/>
    </xf>
    <xf numFmtId="0" fontId="16" fillId="0" borderId="0" xfId="0" applyFont="1" applyAlignment="1">
      <alignment horizontal="center" vertical="center"/>
    </xf>
    <xf numFmtId="0" fontId="17" fillId="3" borderId="4" xfId="0" applyFont="1" applyFill="1" applyBorder="1">
      <alignment vertical="center"/>
    </xf>
    <xf numFmtId="0" fontId="19" fillId="15" borderId="4" xfId="0" applyFont="1" applyFill="1" applyBorder="1" applyAlignment="1">
      <alignment horizontal="center" vertical="center"/>
    </xf>
    <xf numFmtId="0" fontId="17" fillId="11" borderId="4" xfId="0" applyFont="1" applyFill="1" applyBorder="1" applyAlignment="1">
      <alignment horizontal="center" vertical="center"/>
    </xf>
    <xf numFmtId="0" fontId="17" fillId="10" borderId="4" xfId="0" applyFont="1" applyFill="1" applyBorder="1" applyAlignment="1">
      <alignment horizontal="center" vertical="center"/>
    </xf>
    <xf numFmtId="178" fontId="17" fillId="0" borderId="4" xfId="0" applyNumberFormat="1" applyFont="1" applyBorder="1" applyAlignment="1">
      <alignment horizontal="center" vertical="center"/>
    </xf>
    <xf numFmtId="0" fontId="17" fillId="0" borderId="13" xfId="0" applyFont="1" applyBorder="1" applyAlignment="1">
      <alignment vertical="center" wrapText="1"/>
    </xf>
    <xf numFmtId="0" fontId="17" fillId="0" borderId="0" xfId="0" applyFont="1" applyAlignment="1">
      <alignment vertical="center" wrapText="1"/>
    </xf>
    <xf numFmtId="0" fontId="17" fillId="0" borderId="0" xfId="0" applyFont="1" applyAlignment="1"/>
    <xf numFmtId="0" fontId="17" fillId="3" borderId="4" xfId="0" applyFont="1" applyFill="1" applyBorder="1" applyAlignment="1">
      <alignment horizontal="center" vertical="center"/>
    </xf>
    <xf numFmtId="0" fontId="17" fillId="0" borderId="0" xfId="0" applyFont="1" applyAlignment="1">
      <alignment horizontal="center" vertical="center"/>
    </xf>
    <xf numFmtId="0" fontId="17" fillId="0" borderId="0" xfId="1" applyFont="1" applyAlignment="1">
      <alignment horizontal="center" vertical="center"/>
    </xf>
    <xf numFmtId="49" fontId="17" fillId="3" borderId="4" xfId="2" quotePrefix="1" applyNumberFormat="1" applyFont="1" applyFill="1" applyBorder="1" applyAlignment="1" applyProtection="1">
      <alignment horizontal="center" vertical="center"/>
      <protection locked="0"/>
    </xf>
    <xf numFmtId="0" fontId="17" fillId="0" borderId="4" xfId="2" applyFont="1" applyBorder="1" applyAlignment="1">
      <alignment horizontal="center" vertical="center" wrapText="1"/>
    </xf>
    <xf numFmtId="0" fontId="14" fillId="8" borderId="24" xfId="3" applyFont="1" applyFill="1" applyBorder="1" applyAlignment="1">
      <alignment horizontal="center" vertical="top"/>
    </xf>
    <xf numFmtId="0" fontId="14" fillId="8" borderId="25" xfId="3" applyFont="1" applyFill="1" applyBorder="1" applyAlignment="1">
      <alignment horizontal="center" vertical="top"/>
    </xf>
    <xf numFmtId="0" fontId="14" fillId="8" borderId="26" xfId="3" applyFont="1" applyFill="1" applyBorder="1" applyAlignment="1">
      <alignment horizontal="center" vertical="top"/>
    </xf>
    <xf numFmtId="0" fontId="14" fillId="8" borderId="27" xfId="3" applyFont="1" applyFill="1" applyBorder="1" applyAlignment="1">
      <alignment horizontal="center" vertical="top"/>
    </xf>
    <xf numFmtId="179" fontId="7" fillId="12" borderId="28" xfId="3" applyNumberFormat="1" applyFont="1" applyFill="1" applyBorder="1" applyAlignment="1">
      <alignment horizontal="center" vertical="center"/>
    </xf>
    <xf numFmtId="179" fontId="7" fillId="13" borderId="29" xfId="3" applyNumberFormat="1" applyFont="1" applyFill="1" applyBorder="1" applyAlignment="1">
      <alignment horizontal="center" vertical="center"/>
    </xf>
    <xf numFmtId="38" fontId="14" fillId="0" borderId="30" xfId="3" applyNumberFormat="1" applyFont="1" applyBorder="1"/>
    <xf numFmtId="180" fontId="14" fillId="0" borderId="31" xfId="3" applyNumberFormat="1" applyFont="1" applyBorder="1" applyAlignment="1">
      <alignment horizontal="right" vertical="center"/>
    </xf>
    <xf numFmtId="38" fontId="14" fillId="0" borderId="32" xfId="3" applyNumberFormat="1" applyFont="1" applyBorder="1"/>
    <xf numFmtId="38" fontId="8" fillId="0" borderId="32" xfId="3" applyNumberFormat="1" applyFont="1" applyBorder="1" applyAlignment="1">
      <alignment wrapText="1"/>
    </xf>
    <xf numFmtId="180" fontId="14" fillId="0" borderId="33" xfId="3" applyNumberFormat="1" applyFont="1" applyBorder="1" applyAlignment="1">
      <alignment horizontal="right" vertical="center"/>
    </xf>
    <xf numFmtId="0" fontId="14" fillId="0" borderId="32" xfId="3" applyFont="1" applyBorder="1"/>
    <xf numFmtId="38" fontId="8" fillId="0" borderId="32" xfId="3" applyNumberFormat="1" applyFont="1" applyBorder="1"/>
    <xf numFmtId="38" fontId="8" fillId="0" borderId="34" xfId="3" applyNumberFormat="1" applyFont="1" applyBorder="1" applyAlignment="1">
      <alignment wrapText="1"/>
    </xf>
    <xf numFmtId="38" fontId="8" fillId="0" borderId="35" xfId="3" applyNumberFormat="1" applyFont="1" applyBorder="1" applyAlignment="1">
      <alignment wrapText="1"/>
    </xf>
    <xf numFmtId="38" fontId="8" fillId="0" borderId="36" xfId="3" applyNumberFormat="1" applyFont="1" applyBorder="1"/>
    <xf numFmtId="38" fontId="8" fillId="0" borderId="37" xfId="3" applyNumberFormat="1" applyFont="1" applyBorder="1" applyAlignment="1">
      <alignment horizontal="center"/>
    </xf>
    <xf numFmtId="180" fontId="14" fillId="0" borderId="38" xfId="3" applyNumberFormat="1" applyFont="1" applyBorder="1" applyAlignment="1">
      <alignment vertical="center"/>
    </xf>
    <xf numFmtId="180" fontId="14" fillId="0" borderId="39" xfId="3" applyNumberFormat="1" applyFont="1" applyBorder="1" applyAlignment="1">
      <alignment horizontal="right" vertical="center"/>
    </xf>
    <xf numFmtId="0" fontId="7" fillId="0" borderId="0" xfId="3" applyFont="1" applyAlignment="1">
      <alignment vertical="center"/>
    </xf>
    <xf numFmtId="0" fontId="14" fillId="0" borderId="4" xfId="0" applyFont="1" applyBorder="1" applyAlignment="1">
      <alignment horizontal="center"/>
    </xf>
    <xf numFmtId="0" fontId="14" fillId="0" borderId="4" xfId="1" applyFont="1" applyBorder="1" applyAlignment="1">
      <alignment horizontal="center" vertical="center"/>
    </xf>
    <xf numFmtId="0" fontId="14" fillId="0" borderId="4" xfId="0" applyFont="1" applyBorder="1" applyAlignment="1">
      <alignment horizontal="center" vertical="center"/>
    </xf>
    <xf numFmtId="0" fontId="8" fillId="0" borderId="4" xfId="0" applyFont="1" applyBorder="1" applyAlignment="1">
      <alignment horizontal="center"/>
    </xf>
    <xf numFmtId="0" fontId="22" fillId="0" borderId="0" xfId="0" applyFont="1">
      <alignment vertical="center"/>
    </xf>
    <xf numFmtId="0" fontId="14" fillId="3" borderId="4" xfId="1" applyFont="1" applyFill="1" applyBorder="1" applyAlignment="1">
      <alignment horizontal="center" vertical="center"/>
    </xf>
    <xf numFmtId="0" fontId="14" fillId="16" borderId="4" xfId="1" applyFont="1" applyFill="1" applyBorder="1" applyAlignment="1">
      <alignment horizontal="center" vertical="center"/>
    </xf>
    <xf numFmtId="0" fontId="14" fillId="0" borderId="4" xfId="0" applyFont="1" applyBorder="1" applyAlignment="1"/>
    <xf numFmtId="0" fontId="14" fillId="0" borderId="4" xfId="1" applyFont="1" applyBorder="1">
      <alignment vertical="center"/>
    </xf>
    <xf numFmtId="0" fontId="8" fillId="0" borderId="4" xfId="0" applyFont="1" applyBorder="1" applyAlignment="1"/>
    <xf numFmtId="0" fontId="8" fillId="6" borderId="4" xfId="0" applyFont="1" applyFill="1" applyBorder="1" applyAlignment="1">
      <alignment vertical="top"/>
    </xf>
    <xf numFmtId="0" fontId="8" fillId="6" borderId="10" xfId="0" applyFont="1" applyFill="1" applyBorder="1" applyAlignment="1">
      <alignment vertical="top"/>
    </xf>
    <xf numFmtId="0" fontId="8" fillId="6" borderId="10" xfId="0" applyFont="1" applyFill="1" applyBorder="1" applyAlignment="1">
      <alignment vertical="top" wrapText="1"/>
    </xf>
    <xf numFmtId="0" fontId="14" fillId="16" borderId="4" xfId="1" applyFont="1" applyFill="1" applyBorder="1">
      <alignment vertical="center"/>
    </xf>
    <xf numFmtId="0" fontId="8" fillId="7" borderId="4" xfId="0" applyFont="1" applyFill="1" applyBorder="1" applyAlignment="1">
      <alignment horizontal="center" vertical="center"/>
    </xf>
    <xf numFmtId="0" fontId="24" fillId="0" borderId="0" xfId="4" applyFont="1" applyBorder="1" applyAlignment="1">
      <alignment horizontal="center" vertical="center"/>
    </xf>
    <xf numFmtId="0" fontId="14" fillId="0" borderId="1" xfId="1" applyFont="1" applyBorder="1" applyAlignment="1">
      <alignment horizontal="center" vertical="center"/>
    </xf>
    <xf numFmtId="0" fontId="14" fillId="3" borderId="0" xfId="0" applyFont="1" applyFill="1" applyAlignment="1">
      <alignment horizontal="center" vertical="center"/>
    </xf>
    <xf numFmtId="0" fontId="14" fillId="3" borderId="0" xfId="1" applyFont="1" applyFill="1" applyAlignment="1">
      <alignment horizontal="center" vertical="center"/>
    </xf>
    <xf numFmtId="0" fontId="14" fillId="3" borderId="1" xfId="1" applyFont="1" applyFill="1" applyBorder="1" applyAlignment="1">
      <alignment horizontal="center" vertical="center"/>
    </xf>
    <xf numFmtId="0" fontId="8" fillId="0" borderId="0" xfId="1" applyFont="1">
      <alignment vertical="center"/>
    </xf>
    <xf numFmtId="0" fontId="14" fillId="7" borderId="4" xfId="1" applyFont="1" applyFill="1" applyBorder="1">
      <alignment vertical="center"/>
    </xf>
    <xf numFmtId="49" fontId="14" fillId="0" borderId="0" xfId="1" applyNumberFormat="1" applyFont="1">
      <alignment vertical="center"/>
    </xf>
    <xf numFmtId="0" fontId="14" fillId="0" borderId="0" xfId="1" applyFont="1" applyAlignment="1">
      <alignment vertical="center" wrapText="1"/>
    </xf>
    <xf numFmtId="0" fontId="14" fillId="0" borderId="5" xfId="1" applyFont="1" applyBorder="1">
      <alignment vertical="center"/>
    </xf>
    <xf numFmtId="0" fontId="14" fillId="0" borderId="6" xfId="1" applyFont="1" applyBorder="1">
      <alignment vertical="center"/>
    </xf>
    <xf numFmtId="0" fontId="14" fillId="0" borderId="7" xfId="1" applyFont="1" applyBorder="1">
      <alignment vertical="center"/>
    </xf>
    <xf numFmtId="0" fontId="14" fillId="0" borderId="13" xfId="1" applyFont="1" applyBorder="1">
      <alignment vertical="center"/>
    </xf>
    <xf numFmtId="0" fontId="14" fillId="0" borderId="0" xfId="0" applyFont="1">
      <alignment vertical="center"/>
    </xf>
    <xf numFmtId="0" fontId="14" fillId="0" borderId="8" xfId="0" applyFont="1" applyBorder="1">
      <alignment vertical="center"/>
    </xf>
    <xf numFmtId="0" fontId="14" fillId="11" borderId="13" xfId="0" applyFont="1" applyFill="1" applyBorder="1">
      <alignment vertical="center"/>
    </xf>
    <xf numFmtId="0" fontId="8" fillId="0" borderId="0" xfId="0" applyFont="1">
      <alignment vertical="center"/>
    </xf>
    <xf numFmtId="0" fontId="14" fillId="10" borderId="13" xfId="0" applyFont="1" applyFill="1" applyBorder="1">
      <alignment vertical="center"/>
    </xf>
    <xf numFmtId="0" fontId="14" fillId="15" borderId="13" xfId="0" applyFont="1" applyFill="1" applyBorder="1">
      <alignment vertical="center"/>
    </xf>
    <xf numFmtId="0" fontId="14" fillId="0" borderId="13" xfId="0" applyFont="1" applyBorder="1">
      <alignment vertical="center"/>
    </xf>
    <xf numFmtId="0" fontId="14" fillId="0" borderId="8" xfId="1" applyFont="1" applyBorder="1">
      <alignment vertical="center"/>
    </xf>
    <xf numFmtId="0" fontId="14" fillId="0" borderId="0" xfId="0" applyFont="1" applyAlignment="1">
      <alignment vertical="center" wrapText="1"/>
    </xf>
    <xf numFmtId="0" fontId="14" fillId="0" borderId="5" xfId="0" applyFont="1" applyBorder="1">
      <alignment vertical="center"/>
    </xf>
    <xf numFmtId="0" fontId="14" fillId="11" borderId="13" xfId="1" applyFont="1" applyFill="1" applyBorder="1">
      <alignment vertical="center"/>
    </xf>
    <xf numFmtId="178" fontId="8" fillId="11" borderId="0" xfId="0" applyNumberFormat="1" applyFont="1" applyFill="1" applyAlignment="1">
      <alignment horizontal="center" vertical="center"/>
    </xf>
    <xf numFmtId="0" fontId="14" fillId="10" borderId="13" xfId="1" applyFont="1" applyFill="1" applyBorder="1">
      <alignment vertical="center"/>
    </xf>
    <xf numFmtId="178" fontId="8" fillId="10" borderId="0" xfId="0" applyNumberFormat="1" applyFont="1" applyFill="1" applyAlignment="1">
      <alignment horizontal="center" vertical="center"/>
    </xf>
    <xf numFmtId="0" fontId="14" fillId="15" borderId="8" xfId="1" applyFont="1" applyFill="1" applyBorder="1">
      <alignment vertical="center"/>
    </xf>
    <xf numFmtId="178" fontId="8" fillId="15" borderId="2" xfId="0" applyNumberFormat="1" applyFont="1" applyFill="1" applyBorder="1" applyAlignment="1">
      <alignment horizontal="center" vertical="center"/>
    </xf>
    <xf numFmtId="0" fontId="25" fillId="0" borderId="0" xfId="0" applyFont="1">
      <alignment vertical="center"/>
    </xf>
    <xf numFmtId="0" fontId="11" fillId="0" borderId="4" xfId="0" applyFont="1" applyBorder="1" applyAlignment="1">
      <alignment horizontal="left" vertical="top" wrapText="1"/>
    </xf>
    <xf numFmtId="0" fontId="13" fillId="9" borderId="4" xfId="2" applyFont="1" applyFill="1" applyBorder="1" applyAlignment="1">
      <alignment horizontal="center" vertical="top" wrapText="1"/>
    </xf>
    <xf numFmtId="49" fontId="13" fillId="9" borderId="4" xfId="2" applyNumberFormat="1" applyFont="1" applyFill="1"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13" xfId="0" applyFont="1" applyBorder="1" applyAlignment="1">
      <alignment horizontal="left" vertical="top" wrapText="1"/>
    </xf>
    <xf numFmtId="0" fontId="13" fillId="0" borderId="0" xfId="0" applyFont="1" applyAlignment="1">
      <alignment horizontal="left" vertical="top" wrapText="1"/>
    </xf>
    <xf numFmtId="0" fontId="13" fillId="0" borderId="1" xfId="0" applyFont="1" applyBorder="1" applyAlignment="1">
      <alignment horizontal="left" vertical="top" wrapText="1"/>
    </xf>
    <xf numFmtId="0" fontId="13" fillId="0" borderId="8" xfId="0" applyFont="1" applyBorder="1" applyAlignment="1">
      <alignment horizontal="left" vertical="top" wrapText="1"/>
    </xf>
    <xf numFmtId="0" fontId="13" fillId="0" borderId="2" xfId="0" applyFont="1" applyBorder="1" applyAlignment="1">
      <alignment horizontal="left" vertical="top" wrapText="1"/>
    </xf>
    <xf numFmtId="0" fontId="13" fillId="0" borderId="9" xfId="0" applyFont="1" applyBorder="1" applyAlignment="1">
      <alignment horizontal="left" vertical="top" wrapText="1"/>
    </xf>
    <xf numFmtId="0" fontId="24" fillId="0" borderId="0" xfId="4" applyFont="1" applyAlignment="1">
      <alignment horizontal="left" vertical="center"/>
    </xf>
    <xf numFmtId="0" fontId="13" fillId="0" borderId="14" xfId="2" applyFont="1" applyBorder="1" applyAlignment="1">
      <alignment vertical="top" wrapText="1"/>
    </xf>
    <xf numFmtId="0" fontId="13" fillId="0" borderId="23" xfId="2" applyFont="1" applyBorder="1" applyAlignment="1">
      <alignment vertical="top" wrapText="1"/>
    </xf>
    <xf numFmtId="0" fontId="13" fillId="0" borderId="0" xfId="2" applyFont="1" applyAlignment="1">
      <alignment horizontal="left" vertical="top" wrapText="1"/>
    </xf>
    <xf numFmtId="0" fontId="13" fillId="0" borderId="0" xfId="2" applyFont="1" applyAlignment="1">
      <alignment horizontal="left" vertical="top"/>
    </xf>
    <xf numFmtId="0" fontId="13" fillId="0" borderId="10" xfId="2" applyFont="1" applyBorder="1" applyAlignment="1">
      <alignment horizontal="left" vertical="top" wrapText="1"/>
    </xf>
    <xf numFmtId="0" fontId="13" fillId="0" borderId="11" xfId="2" applyFont="1" applyBorder="1" applyAlignment="1">
      <alignment horizontal="left" vertical="top" wrapText="1"/>
    </xf>
    <xf numFmtId="0" fontId="13" fillId="0" borderId="12" xfId="2" applyFont="1" applyBorder="1" applyAlignment="1">
      <alignment horizontal="left" vertical="top" wrapText="1"/>
    </xf>
    <xf numFmtId="0" fontId="15" fillId="14" borderId="14" xfId="2" applyFont="1" applyFill="1" applyBorder="1" applyAlignment="1">
      <alignment horizontal="center" vertical="center"/>
    </xf>
    <xf numFmtId="0" fontId="15" fillId="14" borderId="23" xfId="2" applyFont="1" applyFill="1" applyBorder="1" applyAlignment="1">
      <alignment horizontal="center" vertical="center"/>
    </xf>
    <xf numFmtId="0" fontId="13" fillId="9" borderId="14" xfId="2" applyFont="1" applyFill="1" applyBorder="1" applyAlignment="1">
      <alignment vertical="top" wrapText="1"/>
    </xf>
    <xf numFmtId="0" fontId="13" fillId="9" borderId="23" xfId="2" applyFont="1" applyFill="1" applyBorder="1" applyAlignment="1">
      <alignment vertical="top" wrapText="1"/>
    </xf>
    <xf numFmtId="0" fontId="15" fillId="3" borderId="4" xfId="0" applyFont="1" applyFill="1" applyBorder="1" applyAlignment="1">
      <alignment horizontal="center" vertical="center"/>
    </xf>
    <xf numFmtId="0" fontId="13" fillId="0" borderId="4" xfId="0" applyFont="1" applyBorder="1" applyAlignment="1">
      <alignment horizontal="center" vertical="center"/>
    </xf>
    <xf numFmtId="0" fontId="17" fillId="0" borderId="4" xfId="0" applyFont="1" applyBorder="1" applyAlignment="1">
      <alignment horizontal="center" vertical="center"/>
    </xf>
    <xf numFmtId="49" fontId="13" fillId="0" borderId="4" xfId="0" applyNumberFormat="1" applyFont="1" applyBorder="1" applyAlignment="1">
      <alignment horizontal="center" vertical="center"/>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0" fontId="17" fillId="0" borderId="5" xfId="0" applyFont="1" applyBorder="1" applyAlignment="1">
      <alignment vertical="top" wrapText="1"/>
    </xf>
    <xf numFmtId="0" fontId="17" fillId="0" borderId="6" xfId="0" applyFont="1" applyBorder="1" applyAlignment="1">
      <alignment vertical="top" wrapText="1"/>
    </xf>
    <xf numFmtId="0" fontId="17" fillId="0" borderId="7" xfId="0" applyFont="1" applyBorder="1" applyAlignment="1">
      <alignment vertical="top" wrapText="1"/>
    </xf>
    <xf numFmtId="0" fontId="17" fillId="0" borderId="13" xfId="0" applyFont="1" applyBorder="1" applyAlignment="1">
      <alignment vertical="top" wrapText="1"/>
    </xf>
    <xf numFmtId="0" fontId="17" fillId="0" borderId="0" xfId="0" applyFont="1" applyAlignment="1">
      <alignment vertical="top" wrapText="1"/>
    </xf>
    <xf numFmtId="0" fontId="17" fillId="0" borderId="1" xfId="0" applyFont="1" applyBorder="1" applyAlignment="1">
      <alignment vertical="top" wrapText="1"/>
    </xf>
    <xf numFmtId="0" fontId="17" fillId="0" borderId="8" xfId="0" applyFont="1" applyBorder="1" applyAlignment="1">
      <alignment vertical="top" wrapText="1"/>
    </xf>
    <xf numFmtId="0" fontId="17" fillId="0" borderId="2" xfId="0" applyFont="1" applyBorder="1" applyAlignment="1">
      <alignment vertical="top" wrapText="1"/>
    </xf>
    <xf numFmtId="0" fontId="17" fillId="0" borderId="9" xfId="0" applyFont="1" applyBorder="1" applyAlignment="1">
      <alignment vertical="top" wrapText="1"/>
    </xf>
    <xf numFmtId="0" fontId="24" fillId="0" borderId="0" xfId="4" applyFont="1" applyAlignment="1">
      <alignment horizontal="center" vertical="center"/>
    </xf>
    <xf numFmtId="0" fontId="8" fillId="7" borderId="4" xfId="0" applyFont="1" applyFill="1" applyBorder="1" applyAlignment="1">
      <alignment horizontal="center"/>
    </xf>
    <xf numFmtId="0" fontId="8" fillId="7" borderId="4" xfId="0" applyFont="1" applyFill="1" applyBorder="1" applyAlignment="1">
      <alignment horizontal="center" vertical="top" wrapText="1"/>
    </xf>
    <xf numFmtId="0" fontId="8" fillId="7" borderId="4" xfId="0" applyFont="1" applyFill="1" applyBorder="1" applyAlignment="1">
      <alignment horizontal="center" vertical="top"/>
    </xf>
    <xf numFmtId="0" fontId="14" fillId="3" borderId="4" xfId="1" applyFont="1" applyFill="1" applyBorder="1" applyAlignment="1">
      <alignment horizontal="center" vertical="center"/>
    </xf>
    <xf numFmtId="0" fontId="14" fillId="10" borderId="14" xfId="1" applyFont="1" applyFill="1" applyBorder="1" applyAlignment="1">
      <alignment horizontal="center" vertical="center"/>
    </xf>
    <xf numFmtId="0" fontId="14" fillId="10" borderId="23" xfId="1" applyFont="1" applyFill="1" applyBorder="1" applyAlignment="1">
      <alignment horizontal="center" vertical="center"/>
    </xf>
    <xf numFmtId="0" fontId="14" fillId="11" borderId="14" xfId="1" applyFont="1" applyFill="1" applyBorder="1" applyAlignment="1">
      <alignment horizontal="center" vertical="center"/>
    </xf>
    <xf numFmtId="0" fontId="14" fillId="11" borderId="23" xfId="1" applyFont="1" applyFill="1" applyBorder="1" applyAlignment="1">
      <alignment horizontal="center" vertical="center"/>
    </xf>
  </cellXfs>
  <cellStyles count="5">
    <cellStyle name="Normal 2" xfId="1" xr:uid="{471DB7C9-9312-4EF1-AEE5-E5C57AF31AB2}"/>
    <cellStyle name="ハイパーリンク" xfId="4" builtinId="8"/>
    <cellStyle name="標準" xfId="0" builtinId="0"/>
    <cellStyle name="標準 2" xfId="2" xr:uid="{CE31AEC9-6127-4C27-9931-BDD79C24F475}"/>
    <cellStyle name="標準 3" xfId="3" xr:uid="{D5E5A24A-7803-4A9B-AC4A-354005876B7F}"/>
  </cellStyles>
  <dxfs count="3">
    <dxf>
      <font>
        <color rgb="FFFF0000"/>
      </font>
      <fill>
        <patternFill patternType="none"/>
      </fill>
    </dxf>
    <dxf>
      <font>
        <color rgb="FF0070C0"/>
      </font>
      <fill>
        <patternFill patternType="none"/>
      </fill>
    </dxf>
    <dxf>
      <fill>
        <patternFill patternType="solid">
          <fgColor rgb="FFFFFF00"/>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組織体制</a:t>
            </a:r>
            <a:endParaRPr lang="en-US"/>
          </a:p>
        </c:rich>
      </c:tx>
      <c:layout>
        <c:manualLayout>
          <c:xMode val="edge"/>
          <c:yMode val="edge"/>
          <c:x val="6.2297745870001579E-2"/>
          <c:y val="5.4560954816709292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9.0871783008618381E-2"/>
          <c:y val="0.14612462570724694"/>
          <c:w val="0.84709375358299321"/>
          <c:h val="0.36135306370917891"/>
        </c:manualLayout>
      </c:layout>
      <c:barChart>
        <c:barDir val="col"/>
        <c:grouping val="clustered"/>
        <c:varyColors val="0"/>
        <c:ser>
          <c:idx val="2"/>
          <c:order val="2"/>
          <c:tx>
            <c:strRef>
              <c:f>【非表示】団体回答分析!$B$11</c:f>
              <c:strCache>
                <c:ptCount val="1"/>
                <c:pt idx="0">
                  <c:v>-</c:v>
                </c:pt>
              </c:strCache>
            </c:strRef>
          </c:tx>
          <c:spPr>
            <a:solidFill>
              <a:schemeClr val="accent1"/>
            </a:solidFill>
            <a:ln>
              <a:solidFill>
                <a:schemeClr val="accent1"/>
              </a:solidFill>
            </a:ln>
            <a:effectLst/>
          </c:spPr>
          <c:invertIfNegative val="0"/>
          <c:cat>
            <c:strRef>
              <c:f>【非表示】団体回答分析!$C$8:$I$8</c:f>
              <c:strCache>
                <c:ptCount val="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strCache>
            </c:strRef>
          </c:cat>
          <c:val>
            <c:numRef>
              <c:f>【非表示】団体回答分析!$C$11:$I$11</c:f>
              <c:numCache>
                <c:formatCode>0.0</c:formatCode>
                <c:ptCount val="7"/>
                <c:pt idx="0">
                  <c:v>#N/A</c:v>
                </c:pt>
                <c:pt idx="1">
                  <c:v>#N/A</c:v>
                </c:pt>
                <c:pt idx="2">
                  <c:v>#N/A</c:v>
                </c:pt>
                <c:pt idx="3">
                  <c:v>#N/A</c:v>
                </c:pt>
                <c:pt idx="4">
                  <c:v>#N/A</c:v>
                </c:pt>
                <c:pt idx="5">
                  <c:v>#N/A</c:v>
                </c:pt>
                <c:pt idx="6">
                  <c:v>#N/A</c:v>
                </c:pt>
              </c:numCache>
            </c:numRef>
          </c:val>
          <c:extLst>
            <c:ext xmlns:c16="http://schemas.microsoft.com/office/drawing/2014/chart" uri="{C3380CC4-5D6E-409C-BE32-E72D297353CC}">
              <c16:uniqueId val="{00000002-EAB1-44BB-B99F-97FB9A23C393}"/>
            </c:ext>
          </c:extLst>
        </c:ser>
        <c:dLbls>
          <c:showLegendKey val="0"/>
          <c:showVal val="0"/>
          <c:showCatName val="0"/>
          <c:showSerName val="0"/>
          <c:showPercent val="0"/>
          <c:showBubbleSize val="0"/>
        </c:dLbls>
        <c:gapWidth val="150"/>
        <c:axId val="633933488"/>
        <c:axId val="2006443695"/>
      </c:barChart>
      <c:lineChart>
        <c:grouping val="standard"/>
        <c:varyColors val="0"/>
        <c:ser>
          <c:idx val="0"/>
          <c:order val="0"/>
          <c:tx>
            <c:strRef>
              <c:f>【非表示】団体回答分析!$B$9</c:f>
              <c:strCache>
                <c:ptCount val="1"/>
                <c:pt idx="0">
                  <c:v>平均値</c:v>
                </c:pt>
              </c:strCache>
            </c:strRef>
          </c:tx>
          <c:spPr>
            <a:ln w="28575" cap="rnd">
              <a:solidFill>
                <a:srgbClr val="92D050"/>
              </a:solidFill>
              <a:round/>
            </a:ln>
            <a:effectLst/>
          </c:spPr>
          <c:marker>
            <c:symbol val="none"/>
          </c:marker>
          <c:cat>
            <c:strRef>
              <c:f>【非表示】団体回答分析!$C$8:$I$8</c:f>
              <c:strCache>
                <c:ptCount val="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strCache>
            </c:strRef>
          </c:cat>
          <c:val>
            <c:numRef>
              <c:f>【非表示】団体回答分析!$C$9:$I$9</c:f>
              <c:numCache>
                <c:formatCode>0.0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1-EAB1-44BB-B99F-97FB9A23C393}"/>
            </c:ext>
          </c:extLst>
        </c:ser>
        <c:ser>
          <c:idx val="1"/>
          <c:order val="1"/>
          <c:tx>
            <c:strRef>
              <c:f>【非表示】団体回答分析!$B$10</c:f>
              <c:strCache>
                <c:ptCount val="1"/>
                <c:pt idx="0">
                  <c:v>基準値</c:v>
                </c:pt>
              </c:strCache>
            </c:strRef>
          </c:tx>
          <c:spPr>
            <a:ln w="28575" cap="rnd">
              <a:solidFill>
                <a:srgbClr val="FFC000"/>
              </a:solidFill>
              <a:round/>
            </a:ln>
            <a:effectLst/>
          </c:spPr>
          <c:marker>
            <c:symbol val="none"/>
          </c:marker>
          <c:cat>
            <c:strRef>
              <c:f>【非表示】団体回答分析!$C$8:$I$8</c:f>
              <c:strCache>
                <c:ptCount val="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strCache>
            </c:strRef>
          </c:cat>
          <c:val>
            <c:numRef>
              <c:f>【非表示】団体回答分析!$C$10:$I$10</c:f>
              <c:numCache>
                <c:formatCode>0.0</c:formatCode>
                <c:ptCount val="7"/>
                <c:pt idx="0">
                  <c:v>#N/A</c:v>
                </c:pt>
                <c:pt idx="1">
                  <c:v>#N/A</c:v>
                </c:pt>
                <c:pt idx="2">
                  <c:v>#N/A</c:v>
                </c:pt>
                <c:pt idx="3">
                  <c:v>#N/A</c:v>
                </c:pt>
                <c:pt idx="4">
                  <c:v>#N/A</c:v>
                </c:pt>
                <c:pt idx="5">
                  <c:v>#N/A</c:v>
                </c:pt>
                <c:pt idx="6">
                  <c:v>#N/A</c:v>
                </c:pt>
              </c:numCache>
            </c:numRef>
          </c:val>
          <c:smooth val="0"/>
          <c:extLst>
            <c:ext xmlns:c16="http://schemas.microsoft.com/office/drawing/2014/chart" uri="{C3380CC4-5D6E-409C-BE32-E72D297353CC}">
              <c16:uniqueId val="{00000000-EAB1-44BB-B99F-97FB9A23C393}"/>
            </c:ext>
          </c:extLst>
        </c:ser>
        <c:dLbls>
          <c:showLegendKey val="0"/>
          <c:showVal val="0"/>
          <c:showCatName val="0"/>
          <c:showSerName val="0"/>
          <c:showPercent val="0"/>
          <c:showBubbleSize val="0"/>
        </c:dLbls>
        <c:marker val="1"/>
        <c:smooth val="0"/>
        <c:axId val="633933488"/>
        <c:axId val="2006443695"/>
      </c:lineChart>
      <c:catAx>
        <c:axId val="633933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2006443695"/>
        <c:crosses val="autoZero"/>
        <c:auto val="1"/>
        <c:lblAlgn val="ctr"/>
        <c:lblOffset val="100"/>
        <c:noMultiLvlLbl val="0"/>
      </c:catAx>
      <c:valAx>
        <c:axId val="2006443695"/>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633933488"/>
        <c:crosses val="autoZero"/>
        <c:crossBetween val="between"/>
        <c:majorUnit val="1"/>
      </c:valAx>
      <c:spPr>
        <a:noFill/>
        <a:ln>
          <a:noFill/>
        </a:ln>
        <a:effectLst/>
      </c:spPr>
    </c:plotArea>
    <c:legend>
      <c:legendPos val="b"/>
      <c:layout>
        <c:manualLayout>
          <c:xMode val="edge"/>
          <c:yMode val="edge"/>
          <c:x val="0.60114206526543146"/>
          <c:y val="5.5773805100751812E-2"/>
          <c:w val="0.34804794706551212"/>
          <c:h val="4.978185479360108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人材教育</a:t>
            </a:r>
            <a:endParaRPr lang="en-US"/>
          </a:p>
        </c:rich>
      </c:tx>
      <c:layout>
        <c:manualLayout>
          <c:xMode val="edge"/>
          <c:yMode val="edge"/>
          <c:x val="5.7089771109797585E-2"/>
          <c:y val="4.2125805251749089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594587916930986"/>
          <c:y val="0.14675136741056174"/>
          <c:w val="0.6536842443707751"/>
          <c:h val="0.22592583441216724"/>
        </c:manualLayout>
      </c:layout>
      <c:barChart>
        <c:barDir val="col"/>
        <c:grouping val="clustered"/>
        <c:varyColors val="0"/>
        <c:ser>
          <c:idx val="2"/>
          <c:order val="2"/>
          <c:tx>
            <c:strRef>
              <c:f>【非表示】団体回答分析!$N$24</c:f>
              <c:strCache>
                <c:ptCount val="1"/>
                <c:pt idx="0">
                  <c:v>-</c:v>
                </c:pt>
              </c:strCache>
            </c:strRef>
          </c:tx>
          <c:spPr>
            <a:solidFill>
              <a:schemeClr val="accent1"/>
            </a:solidFill>
            <a:ln>
              <a:solidFill>
                <a:srgbClr val="92D050"/>
              </a:solidFill>
            </a:ln>
            <a:effectLst/>
          </c:spPr>
          <c:invertIfNegative val="0"/>
          <c:cat>
            <c:strRef>
              <c:f>【非表示】団体回答分析!$O$21:$R$21</c:f>
              <c:strCache>
                <c:ptCount val="4"/>
                <c:pt idx="0">
                  <c:v>一般職員に対しセキュリティ関連の教育</c:v>
                </c:pt>
                <c:pt idx="1">
                  <c:v>一般職員に対し実施している教育</c:v>
                </c:pt>
                <c:pt idx="2">
                  <c:v>CSIRT構成員・セキュリティ担当に対する教育</c:v>
                </c:pt>
                <c:pt idx="3">
                  <c:v>CSIRT構成員・セキュリティ担当に対して実施している教育</c:v>
                </c:pt>
              </c:strCache>
            </c:strRef>
          </c:cat>
          <c:val>
            <c:numRef>
              <c:f>【非表示】団体回答分析!$O$24:$R$24</c:f>
              <c:numCache>
                <c:formatCode>0.0</c:formatCode>
                <c:ptCount val="4"/>
                <c:pt idx="0">
                  <c:v>#N/A</c:v>
                </c:pt>
                <c:pt idx="1">
                  <c:v>#N/A</c:v>
                </c:pt>
                <c:pt idx="2">
                  <c:v>#N/A</c:v>
                </c:pt>
                <c:pt idx="3">
                  <c:v>#N/A</c:v>
                </c:pt>
              </c:numCache>
            </c:numRef>
          </c:val>
          <c:extLst>
            <c:ext xmlns:c16="http://schemas.microsoft.com/office/drawing/2014/chart" uri="{C3380CC4-5D6E-409C-BE32-E72D297353CC}">
              <c16:uniqueId val="{00000002-E202-4D93-BF8B-3AF0ABDB55AE}"/>
            </c:ext>
          </c:extLst>
        </c:ser>
        <c:dLbls>
          <c:showLegendKey val="0"/>
          <c:showVal val="0"/>
          <c:showCatName val="0"/>
          <c:showSerName val="0"/>
          <c:showPercent val="0"/>
          <c:showBubbleSize val="0"/>
        </c:dLbls>
        <c:gapWidth val="150"/>
        <c:axId val="325246368"/>
        <c:axId val="334809104"/>
      </c:barChart>
      <c:lineChart>
        <c:grouping val="standard"/>
        <c:varyColors val="0"/>
        <c:ser>
          <c:idx val="0"/>
          <c:order val="0"/>
          <c:tx>
            <c:strRef>
              <c:f>【非表示】団体回答分析!$N$22</c:f>
              <c:strCache>
                <c:ptCount val="1"/>
                <c:pt idx="0">
                  <c:v>平均値</c:v>
                </c:pt>
              </c:strCache>
            </c:strRef>
          </c:tx>
          <c:spPr>
            <a:ln w="28575" cap="rnd">
              <a:solidFill>
                <a:srgbClr val="92D050"/>
              </a:solidFill>
              <a:round/>
            </a:ln>
            <a:effectLst/>
          </c:spPr>
          <c:marker>
            <c:symbol val="none"/>
          </c:marker>
          <c:cat>
            <c:strRef>
              <c:f>【非表示】団体回答分析!$O$21:$R$21</c:f>
              <c:strCache>
                <c:ptCount val="4"/>
                <c:pt idx="0">
                  <c:v>一般職員に対しセキュリティ関連の教育</c:v>
                </c:pt>
                <c:pt idx="1">
                  <c:v>一般職員に対し実施している教育</c:v>
                </c:pt>
                <c:pt idx="2">
                  <c:v>CSIRT構成員・セキュリティ担当に対する教育</c:v>
                </c:pt>
                <c:pt idx="3">
                  <c:v>CSIRT構成員・セキュリティ担当に対して実施している教育</c:v>
                </c:pt>
              </c:strCache>
            </c:strRef>
          </c:cat>
          <c:val>
            <c:numRef>
              <c:f>【非表示】団体回答分析!$O$22:$R$22</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1-E202-4D93-BF8B-3AF0ABDB55AE}"/>
            </c:ext>
          </c:extLst>
        </c:ser>
        <c:ser>
          <c:idx val="1"/>
          <c:order val="1"/>
          <c:tx>
            <c:strRef>
              <c:f>【非表示】団体回答分析!$N$23</c:f>
              <c:strCache>
                <c:ptCount val="1"/>
                <c:pt idx="0">
                  <c:v>基準値</c:v>
                </c:pt>
              </c:strCache>
            </c:strRef>
          </c:tx>
          <c:spPr>
            <a:ln w="28575" cap="rnd">
              <a:solidFill>
                <a:srgbClr val="FFC000"/>
              </a:solidFill>
              <a:round/>
            </a:ln>
            <a:effectLst/>
          </c:spPr>
          <c:marker>
            <c:symbol val="none"/>
          </c:marker>
          <c:cat>
            <c:strRef>
              <c:f>【非表示】団体回答分析!$O$21:$R$21</c:f>
              <c:strCache>
                <c:ptCount val="4"/>
                <c:pt idx="0">
                  <c:v>一般職員に対しセキュリティ関連の教育</c:v>
                </c:pt>
                <c:pt idx="1">
                  <c:v>一般職員に対し実施している教育</c:v>
                </c:pt>
                <c:pt idx="2">
                  <c:v>CSIRT構成員・セキュリティ担当に対する教育</c:v>
                </c:pt>
                <c:pt idx="3">
                  <c:v>CSIRT構成員・セキュリティ担当に対して実施している教育</c:v>
                </c:pt>
              </c:strCache>
            </c:strRef>
          </c:cat>
          <c:val>
            <c:numRef>
              <c:f>【非表示】団体回答分析!$O$23:$R$23</c:f>
              <c:numCache>
                <c:formatCode>0.0</c:formatCode>
                <c:ptCount val="4"/>
                <c:pt idx="0">
                  <c:v>#N/A</c:v>
                </c:pt>
                <c:pt idx="1">
                  <c:v>#N/A</c:v>
                </c:pt>
                <c:pt idx="2">
                  <c:v>#N/A</c:v>
                </c:pt>
                <c:pt idx="3">
                  <c:v>#N/A</c:v>
                </c:pt>
              </c:numCache>
            </c:numRef>
          </c:val>
          <c:smooth val="0"/>
          <c:extLst>
            <c:ext xmlns:c16="http://schemas.microsoft.com/office/drawing/2014/chart" uri="{C3380CC4-5D6E-409C-BE32-E72D297353CC}">
              <c16:uniqueId val="{00000000-E202-4D93-BF8B-3AF0ABDB55AE}"/>
            </c:ext>
          </c:extLst>
        </c:ser>
        <c:dLbls>
          <c:showLegendKey val="0"/>
          <c:showVal val="0"/>
          <c:showCatName val="0"/>
          <c:showSerName val="0"/>
          <c:showPercent val="0"/>
          <c:showBubbleSize val="0"/>
        </c:dLbls>
        <c:marker val="1"/>
        <c:smooth val="0"/>
        <c:axId val="325246368"/>
        <c:axId val="334809104"/>
      </c:lineChart>
      <c:catAx>
        <c:axId val="3252463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34809104"/>
        <c:crosses val="autoZero"/>
        <c:auto val="1"/>
        <c:lblAlgn val="ctr"/>
        <c:lblOffset val="100"/>
        <c:noMultiLvlLbl val="0"/>
      </c:catAx>
      <c:valAx>
        <c:axId val="33480910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25246368"/>
        <c:crosses val="autoZero"/>
        <c:crossBetween val="between"/>
        <c:majorUnit val="1"/>
      </c:valAx>
      <c:spPr>
        <a:noFill/>
        <a:ln>
          <a:noFill/>
        </a:ln>
        <a:effectLst/>
      </c:spPr>
    </c:plotArea>
    <c:legend>
      <c:legendPos val="b"/>
      <c:layout>
        <c:manualLayout>
          <c:xMode val="edge"/>
          <c:yMode val="edge"/>
          <c:x val="0.41010219737660186"/>
          <c:y val="6.6991090823001184E-2"/>
          <c:w val="0.53595123092675578"/>
          <c:h val="4.5601705585320694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システム運用</a:t>
            </a:r>
            <a:endParaRPr lang="en-US"/>
          </a:p>
        </c:rich>
      </c:tx>
      <c:layout>
        <c:manualLayout>
          <c:xMode val="edge"/>
          <c:yMode val="edge"/>
          <c:x val="3.1565476556817358E-2"/>
          <c:y val="3.9485838051735327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0614863687509755"/>
          <c:y val="0.14294505514263081"/>
          <c:w val="0.73018597852250211"/>
          <c:h val="0.35771558583541613"/>
        </c:manualLayout>
      </c:layout>
      <c:barChart>
        <c:barDir val="col"/>
        <c:grouping val="clustered"/>
        <c:varyColors val="0"/>
        <c:ser>
          <c:idx val="2"/>
          <c:order val="2"/>
          <c:tx>
            <c:strRef>
              <c:f>【非表示】団体回答分析!$K$11</c:f>
              <c:strCache>
                <c:ptCount val="1"/>
                <c:pt idx="0">
                  <c:v>-</c:v>
                </c:pt>
              </c:strCache>
            </c:strRef>
          </c:tx>
          <c:spPr>
            <a:solidFill>
              <a:schemeClr val="accent1"/>
            </a:solidFill>
            <a:ln>
              <a:solidFill>
                <a:schemeClr val="accent1"/>
              </a:solidFill>
            </a:ln>
            <a:effectLst/>
          </c:spPr>
          <c:invertIfNegative val="0"/>
          <c:cat>
            <c:strRef>
              <c:f>【非表示】団体回答分析!$L$8:$Q$8</c:f>
              <c:strCache>
                <c:ptCount val="6"/>
                <c:pt idx="0">
                  <c:v>システム概要図、ネットワーク構成図の整備状況</c:v>
                </c:pt>
                <c:pt idx="1">
                  <c:v>IT環境における監視体制の整備状況</c:v>
                </c:pt>
                <c:pt idx="2">
                  <c:v>監視範囲に含まれる領域</c:v>
                </c:pt>
                <c:pt idx="3">
                  <c:v>自組織で管理している情報資産の把握状況</c:v>
                </c:pt>
                <c:pt idx="4">
                  <c:v>作成した情報資産の一覧に含まれるシステムの範囲</c:v>
                </c:pt>
                <c:pt idx="5">
                  <c:v>CSIRT活動で入手した機微情報の取り扱い方針について</c:v>
                </c:pt>
              </c:strCache>
            </c:strRef>
          </c:cat>
          <c:val>
            <c:numRef>
              <c:f>【非表示】団体回答分析!$L$11:$Q$11</c:f>
              <c:numCache>
                <c:formatCode>0.0</c:formatCode>
                <c:ptCount val="6"/>
                <c:pt idx="0">
                  <c:v>#N/A</c:v>
                </c:pt>
                <c:pt idx="1">
                  <c:v>#N/A</c:v>
                </c:pt>
                <c:pt idx="2">
                  <c:v>#N/A</c:v>
                </c:pt>
                <c:pt idx="3">
                  <c:v>#N/A</c:v>
                </c:pt>
                <c:pt idx="4">
                  <c:v>#N/A</c:v>
                </c:pt>
                <c:pt idx="5">
                  <c:v>#N/A</c:v>
                </c:pt>
              </c:numCache>
            </c:numRef>
          </c:val>
          <c:extLst>
            <c:ext xmlns:c16="http://schemas.microsoft.com/office/drawing/2014/chart" uri="{C3380CC4-5D6E-409C-BE32-E72D297353CC}">
              <c16:uniqueId val="{00000002-96F8-4D55-A5F9-D120407DC5E6}"/>
            </c:ext>
          </c:extLst>
        </c:ser>
        <c:dLbls>
          <c:showLegendKey val="0"/>
          <c:showVal val="0"/>
          <c:showCatName val="0"/>
          <c:showSerName val="0"/>
          <c:showPercent val="0"/>
          <c:showBubbleSize val="0"/>
        </c:dLbls>
        <c:gapWidth val="150"/>
        <c:axId val="1687415711"/>
        <c:axId val="321386304"/>
      </c:barChart>
      <c:lineChart>
        <c:grouping val="standard"/>
        <c:varyColors val="0"/>
        <c:ser>
          <c:idx val="0"/>
          <c:order val="0"/>
          <c:tx>
            <c:strRef>
              <c:f>【非表示】団体回答分析!$K$9</c:f>
              <c:strCache>
                <c:ptCount val="1"/>
                <c:pt idx="0">
                  <c:v>平均値</c:v>
                </c:pt>
              </c:strCache>
            </c:strRef>
          </c:tx>
          <c:spPr>
            <a:ln w="28575" cap="rnd">
              <a:solidFill>
                <a:srgbClr val="92D050"/>
              </a:solidFill>
              <a:round/>
            </a:ln>
            <a:effectLst/>
          </c:spPr>
          <c:marker>
            <c:symbol val="none"/>
          </c:marker>
          <c:cat>
            <c:strRef>
              <c:f>【非表示】団体回答分析!$L$8:$Q$8</c:f>
              <c:strCache>
                <c:ptCount val="6"/>
                <c:pt idx="0">
                  <c:v>システム概要図、ネットワーク構成図の整備状況</c:v>
                </c:pt>
                <c:pt idx="1">
                  <c:v>IT環境における監視体制の整備状況</c:v>
                </c:pt>
                <c:pt idx="2">
                  <c:v>監視範囲に含まれる領域</c:v>
                </c:pt>
                <c:pt idx="3">
                  <c:v>自組織で管理している情報資産の把握状況</c:v>
                </c:pt>
                <c:pt idx="4">
                  <c:v>作成した情報資産の一覧に含まれるシステムの範囲</c:v>
                </c:pt>
                <c:pt idx="5">
                  <c:v>CSIRT活動で入手した機微情報の取り扱い方針について</c:v>
                </c:pt>
              </c:strCache>
            </c:strRef>
          </c:cat>
          <c:val>
            <c:numRef>
              <c:f>【非表示】団体回答分析!$L$9:$Q$9</c:f>
              <c:numCache>
                <c:formatCode>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1-96F8-4D55-A5F9-D120407DC5E6}"/>
            </c:ext>
          </c:extLst>
        </c:ser>
        <c:ser>
          <c:idx val="1"/>
          <c:order val="1"/>
          <c:tx>
            <c:strRef>
              <c:f>【非表示】団体回答分析!$K$10</c:f>
              <c:strCache>
                <c:ptCount val="1"/>
                <c:pt idx="0">
                  <c:v>基準値</c:v>
                </c:pt>
              </c:strCache>
            </c:strRef>
          </c:tx>
          <c:spPr>
            <a:ln w="28575" cap="rnd">
              <a:solidFill>
                <a:srgbClr val="FFC000"/>
              </a:solidFill>
              <a:round/>
            </a:ln>
            <a:effectLst/>
          </c:spPr>
          <c:marker>
            <c:symbol val="none"/>
          </c:marker>
          <c:cat>
            <c:strRef>
              <c:f>【非表示】団体回答分析!$L$8:$Q$8</c:f>
              <c:strCache>
                <c:ptCount val="6"/>
                <c:pt idx="0">
                  <c:v>システム概要図、ネットワーク構成図の整備状況</c:v>
                </c:pt>
                <c:pt idx="1">
                  <c:v>IT環境における監視体制の整備状況</c:v>
                </c:pt>
                <c:pt idx="2">
                  <c:v>監視範囲に含まれる領域</c:v>
                </c:pt>
                <c:pt idx="3">
                  <c:v>自組織で管理している情報資産の把握状況</c:v>
                </c:pt>
                <c:pt idx="4">
                  <c:v>作成した情報資産の一覧に含まれるシステムの範囲</c:v>
                </c:pt>
                <c:pt idx="5">
                  <c:v>CSIRT活動で入手した機微情報の取り扱い方針について</c:v>
                </c:pt>
              </c:strCache>
            </c:strRef>
          </c:cat>
          <c:val>
            <c:numRef>
              <c:f>【非表示】団体回答分析!$L$10:$Q$10</c:f>
              <c:numCache>
                <c:formatCode>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0-96F8-4D55-A5F9-D120407DC5E6}"/>
            </c:ext>
          </c:extLst>
        </c:ser>
        <c:dLbls>
          <c:showLegendKey val="0"/>
          <c:showVal val="0"/>
          <c:showCatName val="0"/>
          <c:showSerName val="0"/>
          <c:showPercent val="0"/>
          <c:showBubbleSize val="0"/>
        </c:dLbls>
        <c:marker val="1"/>
        <c:smooth val="0"/>
        <c:axId val="1687415711"/>
        <c:axId val="321386304"/>
      </c:lineChart>
      <c:catAx>
        <c:axId val="168741571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321386304"/>
        <c:crosses val="autoZero"/>
        <c:auto val="1"/>
        <c:lblAlgn val="ctr"/>
        <c:lblOffset val="100"/>
        <c:noMultiLvlLbl val="0"/>
      </c:catAx>
      <c:valAx>
        <c:axId val="321386304"/>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687415711"/>
        <c:crosses val="autoZero"/>
        <c:crossBetween val="between"/>
        <c:majorUnit val="1"/>
      </c:valAx>
      <c:spPr>
        <a:noFill/>
        <a:ln>
          <a:noFill/>
        </a:ln>
        <a:effectLst/>
      </c:spPr>
    </c:plotArea>
    <c:legend>
      <c:legendPos val="b"/>
      <c:layout>
        <c:manualLayout>
          <c:xMode val="edge"/>
          <c:yMode val="edge"/>
          <c:x val="0.63917551607825962"/>
          <c:y val="5.7580883315908972E-2"/>
          <c:w val="0.3086926138607845"/>
          <c:h val="4.9823382992586158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業務プロセス</a:t>
            </a:r>
            <a:endParaRPr lang="en-US"/>
          </a:p>
        </c:rich>
      </c:tx>
      <c:layout>
        <c:manualLayout>
          <c:xMode val="edge"/>
          <c:yMode val="edge"/>
          <c:x val="3.6596900990115588E-2"/>
          <c:y val="2.981879928669369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5.2168417106900337E-2"/>
          <c:y val="0.13092109238112498"/>
          <c:w val="0.90848690640880569"/>
          <c:h val="0.36909575531108968"/>
        </c:manualLayout>
      </c:layout>
      <c:barChart>
        <c:barDir val="col"/>
        <c:grouping val="clustered"/>
        <c:varyColors val="0"/>
        <c:ser>
          <c:idx val="2"/>
          <c:order val="2"/>
          <c:tx>
            <c:strRef>
              <c:f>【非表示】団体回答分析!$B$24</c:f>
              <c:strCache>
                <c:ptCount val="1"/>
                <c:pt idx="0">
                  <c:v>-</c:v>
                </c:pt>
              </c:strCache>
            </c:strRef>
          </c:tx>
          <c:spPr>
            <a:solidFill>
              <a:schemeClr val="accent1"/>
            </a:solidFill>
            <a:ln>
              <a:solidFill>
                <a:srgbClr val="92D050"/>
              </a:solidFill>
            </a:ln>
            <a:effectLst/>
          </c:spPr>
          <c:invertIfNegative val="0"/>
          <c:cat>
            <c:strRef>
              <c:f>【非表示】団体回答分析!$C$21:$L$21</c:f>
              <c:strCache>
                <c:ptCount val="10"/>
                <c:pt idx="0">
                  <c:v>PoCの設置状況</c:v>
                </c:pt>
                <c:pt idx="1">
                  <c:v>PoCの設置目的・設置した連絡先の公表状況</c:v>
                </c:pt>
                <c:pt idx="2">
                  <c:v>セキュリティ事故発生時の連絡先の整備状況</c:v>
                </c:pt>
                <c:pt idx="3">
                  <c:v>当該連絡先に含まれるもの</c:v>
                </c:pt>
                <c:pt idx="4">
                  <c:v>外部機関からのセキュリティ情報の活用状況</c:v>
                </c:pt>
                <c:pt idx="5">
                  <c:v>セキュリティ情報の活用領域</c:v>
                </c:pt>
                <c:pt idx="6">
                  <c:v>平常時のセキュリティ事案予防等の整備状況</c:v>
                </c:pt>
                <c:pt idx="7">
                  <c:v>実施している活動</c:v>
                </c:pt>
                <c:pt idx="8">
                  <c:v>セキュリティ事故発生時の手順の整備状況</c:v>
                </c:pt>
                <c:pt idx="9">
                  <c:v>手順書内に含まれているプロセス</c:v>
                </c:pt>
              </c:strCache>
            </c:strRef>
          </c:cat>
          <c:val>
            <c:numRef>
              <c:f>【非表示】団体回答分析!$C$24:$L$24</c:f>
              <c:numCache>
                <c:formatCode>0.0</c:formatCode>
                <c:ptCount val="10"/>
                <c:pt idx="0">
                  <c:v>#N/A</c:v>
                </c:pt>
                <c:pt idx="1">
                  <c:v>#N/A</c:v>
                </c:pt>
                <c:pt idx="2">
                  <c:v>#N/A</c:v>
                </c:pt>
                <c:pt idx="3">
                  <c:v>#N/A</c:v>
                </c:pt>
                <c:pt idx="4">
                  <c:v>#N/A</c:v>
                </c:pt>
                <c:pt idx="5">
                  <c:v>#N/A</c:v>
                </c:pt>
                <c:pt idx="6">
                  <c:v>#N/A</c:v>
                </c:pt>
                <c:pt idx="7">
                  <c:v>#N/A</c:v>
                </c:pt>
                <c:pt idx="8">
                  <c:v>#N/A</c:v>
                </c:pt>
                <c:pt idx="9">
                  <c:v>#N/A</c:v>
                </c:pt>
              </c:numCache>
            </c:numRef>
          </c:val>
          <c:extLst>
            <c:ext xmlns:c16="http://schemas.microsoft.com/office/drawing/2014/chart" uri="{C3380CC4-5D6E-409C-BE32-E72D297353CC}">
              <c16:uniqueId val="{00000002-F220-4A1B-9BB3-4F3EE8BDE151}"/>
            </c:ext>
          </c:extLst>
        </c:ser>
        <c:dLbls>
          <c:showLegendKey val="0"/>
          <c:showVal val="0"/>
          <c:showCatName val="0"/>
          <c:showSerName val="0"/>
          <c:showPercent val="0"/>
          <c:showBubbleSize val="0"/>
        </c:dLbls>
        <c:gapWidth val="150"/>
        <c:axId val="1426236239"/>
        <c:axId val="1992981887"/>
      </c:barChart>
      <c:lineChart>
        <c:grouping val="standard"/>
        <c:varyColors val="0"/>
        <c:ser>
          <c:idx val="0"/>
          <c:order val="0"/>
          <c:tx>
            <c:strRef>
              <c:f>【非表示】団体回答分析!$B$22</c:f>
              <c:strCache>
                <c:ptCount val="1"/>
                <c:pt idx="0">
                  <c:v>平均値</c:v>
                </c:pt>
              </c:strCache>
            </c:strRef>
          </c:tx>
          <c:spPr>
            <a:ln w="28575" cap="rnd">
              <a:solidFill>
                <a:srgbClr val="92D050"/>
              </a:solidFill>
              <a:round/>
            </a:ln>
            <a:effectLst/>
          </c:spPr>
          <c:marker>
            <c:symbol val="none"/>
          </c:marker>
          <c:cat>
            <c:strRef>
              <c:f>【非表示】団体回答分析!$C$21:$L$21</c:f>
              <c:strCache>
                <c:ptCount val="10"/>
                <c:pt idx="0">
                  <c:v>PoCの設置状況</c:v>
                </c:pt>
                <c:pt idx="1">
                  <c:v>PoCの設置目的・設置した連絡先の公表状況</c:v>
                </c:pt>
                <c:pt idx="2">
                  <c:v>セキュリティ事故発生時の連絡先の整備状況</c:v>
                </c:pt>
                <c:pt idx="3">
                  <c:v>当該連絡先に含まれるもの</c:v>
                </c:pt>
                <c:pt idx="4">
                  <c:v>外部機関からのセキュリティ情報の活用状況</c:v>
                </c:pt>
                <c:pt idx="5">
                  <c:v>セキュリティ情報の活用領域</c:v>
                </c:pt>
                <c:pt idx="6">
                  <c:v>平常時のセキュリティ事案予防等の整備状況</c:v>
                </c:pt>
                <c:pt idx="7">
                  <c:v>実施している活動</c:v>
                </c:pt>
                <c:pt idx="8">
                  <c:v>セキュリティ事故発生時の手順の整備状況</c:v>
                </c:pt>
                <c:pt idx="9">
                  <c:v>手順書内に含まれているプロセス</c:v>
                </c:pt>
              </c:strCache>
            </c:strRef>
          </c:cat>
          <c:val>
            <c:numRef>
              <c:f>【非表示】団体回答分析!$C$22:$L$22</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1-F220-4A1B-9BB3-4F3EE8BDE151}"/>
            </c:ext>
          </c:extLst>
        </c:ser>
        <c:ser>
          <c:idx val="1"/>
          <c:order val="1"/>
          <c:tx>
            <c:strRef>
              <c:f>【非表示】団体回答分析!$B$23</c:f>
              <c:strCache>
                <c:ptCount val="1"/>
                <c:pt idx="0">
                  <c:v>基準値</c:v>
                </c:pt>
              </c:strCache>
            </c:strRef>
          </c:tx>
          <c:spPr>
            <a:ln w="28575" cap="rnd">
              <a:solidFill>
                <a:srgbClr val="FFC000"/>
              </a:solidFill>
              <a:round/>
            </a:ln>
            <a:effectLst/>
          </c:spPr>
          <c:marker>
            <c:symbol val="none"/>
          </c:marker>
          <c:cat>
            <c:strRef>
              <c:f>【非表示】団体回答分析!$C$21:$L$21</c:f>
              <c:strCache>
                <c:ptCount val="10"/>
                <c:pt idx="0">
                  <c:v>PoCの設置状況</c:v>
                </c:pt>
                <c:pt idx="1">
                  <c:v>PoCの設置目的・設置した連絡先の公表状況</c:v>
                </c:pt>
                <c:pt idx="2">
                  <c:v>セキュリティ事故発生時の連絡先の整備状況</c:v>
                </c:pt>
                <c:pt idx="3">
                  <c:v>当該連絡先に含まれるもの</c:v>
                </c:pt>
                <c:pt idx="4">
                  <c:v>外部機関からのセキュリティ情報の活用状況</c:v>
                </c:pt>
                <c:pt idx="5">
                  <c:v>セキュリティ情報の活用領域</c:v>
                </c:pt>
                <c:pt idx="6">
                  <c:v>平常時のセキュリティ事案予防等の整備状況</c:v>
                </c:pt>
                <c:pt idx="7">
                  <c:v>実施している活動</c:v>
                </c:pt>
                <c:pt idx="8">
                  <c:v>セキュリティ事故発生時の手順の整備状況</c:v>
                </c:pt>
                <c:pt idx="9">
                  <c:v>手順書内に含まれているプロセス</c:v>
                </c:pt>
              </c:strCache>
            </c:strRef>
          </c:cat>
          <c:val>
            <c:numRef>
              <c:f>【非表示】団体回答分析!$C$23:$L$23</c:f>
              <c:numCache>
                <c:formatCode>0.0</c:formatCode>
                <c:ptCount val="10"/>
                <c:pt idx="0">
                  <c:v>#N/A</c:v>
                </c:pt>
                <c:pt idx="1">
                  <c:v>#N/A</c:v>
                </c:pt>
                <c:pt idx="2">
                  <c:v>#N/A</c:v>
                </c:pt>
                <c:pt idx="3">
                  <c:v>#N/A</c:v>
                </c:pt>
                <c:pt idx="4">
                  <c:v>#N/A</c:v>
                </c:pt>
                <c:pt idx="5">
                  <c:v>#N/A</c:v>
                </c:pt>
                <c:pt idx="6">
                  <c:v>#N/A</c:v>
                </c:pt>
                <c:pt idx="7">
                  <c:v>#N/A</c:v>
                </c:pt>
                <c:pt idx="8">
                  <c:v>#N/A</c:v>
                </c:pt>
                <c:pt idx="9">
                  <c:v>#N/A</c:v>
                </c:pt>
              </c:numCache>
            </c:numRef>
          </c:val>
          <c:smooth val="0"/>
          <c:extLst>
            <c:ext xmlns:c16="http://schemas.microsoft.com/office/drawing/2014/chart" uri="{C3380CC4-5D6E-409C-BE32-E72D297353CC}">
              <c16:uniqueId val="{00000000-F220-4A1B-9BB3-4F3EE8BDE151}"/>
            </c:ext>
          </c:extLst>
        </c:ser>
        <c:dLbls>
          <c:showLegendKey val="0"/>
          <c:showVal val="0"/>
          <c:showCatName val="0"/>
          <c:showSerName val="0"/>
          <c:showPercent val="0"/>
          <c:showBubbleSize val="0"/>
        </c:dLbls>
        <c:marker val="1"/>
        <c:smooth val="0"/>
        <c:axId val="1426236239"/>
        <c:axId val="1992981887"/>
      </c:lineChart>
      <c:catAx>
        <c:axId val="142623623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992981887"/>
        <c:crosses val="autoZero"/>
        <c:auto val="1"/>
        <c:lblAlgn val="ctr"/>
        <c:lblOffset val="100"/>
        <c:noMultiLvlLbl val="0"/>
      </c:catAx>
      <c:valAx>
        <c:axId val="1992981887"/>
        <c:scaling>
          <c:orientation val="minMax"/>
          <c:max val="5"/>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426236239"/>
        <c:crosses val="autoZero"/>
        <c:crossBetween val="between"/>
        <c:majorUnit val="1"/>
      </c:valAx>
      <c:spPr>
        <a:noFill/>
        <a:ln>
          <a:noFill/>
        </a:ln>
        <a:effectLst/>
      </c:spPr>
    </c:plotArea>
    <c:legend>
      <c:legendPos val="b"/>
      <c:layout>
        <c:manualLayout>
          <c:xMode val="edge"/>
          <c:yMode val="edge"/>
          <c:x val="0.742281125664637"/>
          <c:y val="5.7431247039162449E-2"/>
          <c:w val="0.23427187989526033"/>
          <c:h val="4.5428194168738195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総合判定</a:t>
            </a:r>
          </a:p>
        </c:rich>
      </c:tx>
      <c:layout>
        <c:manualLayout>
          <c:xMode val="edge"/>
          <c:yMode val="edge"/>
          <c:x val="4.573240056228807E-2"/>
          <c:y val="1.9664074638840366E-2"/>
        </c:manualLayout>
      </c:layout>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manualLayout>
          <c:layoutTarget val="inner"/>
          <c:xMode val="edge"/>
          <c:yMode val="edge"/>
          <c:x val="0.20013854041074536"/>
          <c:y val="0.11010256027800149"/>
          <c:w val="0.60716585232826814"/>
          <c:h val="0.80208083070134939"/>
        </c:manualLayout>
      </c:layout>
      <c:radarChart>
        <c:radarStyle val="marker"/>
        <c:varyColors val="0"/>
        <c:ser>
          <c:idx val="0"/>
          <c:order val="0"/>
          <c:spPr>
            <a:ln w="28575" cap="rnd">
              <a:solidFill>
                <a:schemeClr val="accent1"/>
              </a:solidFill>
              <a:round/>
            </a:ln>
            <a:effectLst/>
          </c:spPr>
          <c:marker>
            <c:symbol val="none"/>
          </c:marker>
          <c:cat>
            <c:strRef>
              <c:f>自己点検結果!$B$8:$B$11</c:f>
              <c:strCache>
                <c:ptCount val="4"/>
                <c:pt idx="0">
                  <c:v>組織体制</c:v>
                </c:pt>
                <c:pt idx="1">
                  <c:v>人材教育</c:v>
                </c:pt>
                <c:pt idx="2">
                  <c:v>システム運用</c:v>
                </c:pt>
                <c:pt idx="3">
                  <c:v>業務プロセス</c:v>
                </c:pt>
              </c:strCache>
            </c:strRef>
          </c:cat>
          <c:val>
            <c:numRef>
              <c:f>自己点検結果!$C$8:$C$11</c:f>
              <c:numCache>
                <c:formatCode>0.0</c:formatCode>
                <c:ptCount val="4"/>
                <c:pt idx="0">
                  <c:v>0</c:v>
                </c:pt>
                <c:pt idx="1">
                  <c:v>#N/A</c:v>
                </c:pt>
                <c:pt idx="2">
                  <c:v>#N/A</c:v>
                </c:pt>
                <c:pt idx="3">
                  <c:v>#N/A</c:v>
                </c:pt>
              </c:numCache>
            </c:numRef>
          </c:val>
          <c:extLst>
            <c:ext xmlns:c16="http://schemas.microsoft.com/office/drawing/2014/chart" uri="{C3380CC4-5D6E-409C-BE32-E72D297353CC}">
              <c16:uniqueId val="{00000000-6E3E-4DA6-864A-5BCBEF948CE9}"/>
            </c:ext>
          </c:extLst>
        </c:ser>
        <c:ser>
          <c:idx val="1"/>
          <c:order val="1"/>
          <c:spPr>
            <a:ln w="28575" cap="rnd">
              <a:solidFill>
                <a:srgbClr val="FFC000"/>
              </a:solidFill>
              <a:round/>
            </a:ln>
            <a:effectLst/>
          </c:spPr>
          <c:marker>
            <c:symbol val="none"/>
          </c:marker>
          <c:cat>
            <c:strRef>
              <c:f>自己点検結果!$B$8:$B$11</c:f>
              <c:strCache>
                <c:ptCount val="4"/>
                <c:pt idx="0">
                  <c:v>組織体制</c:v>
                </c:pt>
                <c:pt idx="1">
                  <c:v>人材教育</c:v>
                </c:pt>
                <c:pt idx="2">
                  <c:v>システム運用</c:v>
                </c:pt>
                <c:pt idx="3">
                  <c:v>業務プロセス</c:v>
                </c:pt>
              </c:strCache>
            </c:strRef>
          </c:cat>
          <c:val>
            <c:numRef>
              <c:f>自己点検結果!$E$8:$E$11</c:f>
              <c:numCache>
                <c:formatCode>0.0</c:formatCode>
                <c:ptCount val="4"/>
                <c:pt idx="0">
                  <c:v>0</c:v>
                </c:pt>
                <c:pt idx="1">
                  <c:v>#N/A</c:v>
                </c:pt>
                <c:pt idx="2">
                  <c:v>#N/A</c:v>
                </c:pt>
                <c:pt idx="3">
                  <c:v>#N/A</c:v>
                </c:pt>
              </c:numCache>
            </c:numRef>
          </c:val>
          <c:extLst>
            <c:ext xmlns:c16="http://schemas.microsoft.com/office/drawing/2014/chart" uri="{C3380CC4-5D6E-409C-BE32-E72D297353CC}">
              <c16:uniqueId val="{00000002-6E3E-4DA6-864A-5BCBEF948CE9}"/>
            </c:ext>
          </c:extLst>
        </c:ser>
        <c:ser>
          <c:idx val="2"/>
          <c:order val="2"/>
          <c:spPr>
            <a:ln w="28575" cap="rnd">
              <a:solidFill>
                <a:srgbClr val="92D050"/>
              </a:solidFill>
              <a:round/>
            </a:ln>
            <a:effectLst/>
          </c:spPr>
          <c:marker>
            <c:symbol val="none"/>
          </c:marker>
          <c:cat>
            <c:strRef>
              <c:f>自己点検結果!$B$8:$B$11</c:f>
              <c:strCache>
                <c:ptCount val="4"/>
                <c:pt idx="0">
                  <c:v>組織体制</c:v>
                </c:pt>
                <c:pt idx="1">
                  <c:v>人材教育</c:v>
                </c:pt>
                <c:pt idx="2">
                  <c:v>システム運用</c:v>
                </c:pt>
                <c:pt idx="3">
                  <c:v>業務プロセス</c:v>
                </c:pt>
              </c:strCache>
            </c:strRef>
          </c:cat>
          <c:val>
            <c:numRef>
              <c:f>自己点検結果!$D$8:$D$11</c:f>
              <c:numCache>
                <c:formatCode>0.0</c:formatCode>
                <c:ptCount val="4"/>
                <c:pt idx="0">
                  <c:v>0</c:v>
                </c:pt>
                <c:pt idx="1">
                  <c:v>#N/A</c:v>
                </c:pt>
                <c:pt idx="2">
                  <c:v>#N/A</c:v>
                </c:pt>
                <c:pt idx="3">
                  <c:v>#N/A</c:v>
                </c:pt>
              </c:numCache>
            </c:numRef>
          </c:val>
          <c:extLst>
            <c:ext xmlns:c16="http://schemas.microsoft.com/office/drawing/2014/chart" uri="{C3380CC4-5D6E-409C-BE32-E72D297353CC}">
              <c16:uniqueId val="{00000003-6E3E-4DA6-864A-5BCBEF948CE9}"/>
            </c:ext>
          </c:extLst>
        </c:ser>
        <c:dLbls>
          <c:showLegendKey val="0"/>
          <c:showVal val="0"/>
          <c:showCatName val="0"/>
          <c:showSerName val="0"/>
          <c:showPercent val="0"/>
          <c:showBubbleSize val="0"/>
        </c:dLbls>
        <c:axId val="459663343"/>
        <c:axId val="134927551"/>
      </c:radarChart>
      <c:catAx>
        <c:axId val="459663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134927551"/>
        <c:crosses val="autoZero"/>
        <c:auto val="1"/>
        <c:lblAlgn val="ctr"/>
        <c:lblOffset val="100"/>
        <c:noMultiLvlLbl val="0"/>
      </c:catAx>
      <c:valAx>
        <c:axId val="134927551"/>
        <c:scaling>
          <c:orientation val="minMax"/>
          <c:max val="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459663343"/>
        <c:crosses val="autoZero"/>
        <c:crossBetween val="between"/>
        <c:majorUnit val="1"/>
      </c:valAx>
      <c:spPr>
        <a:noFill/>
        <a:ln>
          <a:noFill/>
        </a:ln>
        <a:effectLst/>
      </c:spPr>
    </c:plotArea>
    <c:plotVisOnly val="1"/>
    <c:dispBlanksAs val="gap"/>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sz="105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r>
              <a:rPr lang="ja-JP" altLang="en-US"/>
              <a:t>回答詳細</a:t>
            </a:r>
            <a:endParaRPr lang="ja-JP"/>
          </a:p>
        </c:rich>
      </c:tx>
      <c:layout>
        <c:manualLayout>
          <c:xMode val="edge"/>
          <c:yMode val="edge"/>
          <c:x val="3.4611891269267017E-2"/>
          <c:y val="1.8211382113821138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title>
    <c:autoTitleDeleted val="0"/>
    <c:plotArea>
      <c:layout/>
      <c:radarChart>
        <c:radarStyle val="marker"/>
        <c:varyColors val="0"/>
        <c:ser>
          <c:idx val="0"/>
          <c:order val="0"/>
          <c:tx>
            <c:strRef>
              <c:f>【非表示】団体回答分析!$B$34</c:f>
              <c:strCache>
                <c:ptCount val="1"/>
                <c:pt idx="0">
                  <c:v>平均値</c:v>
                </c:pt>
              </c:strCache>
            </c:strRef>
          </c:tx>
          <c:spPr>
            <a:ln w="28575" cap="rnd">
              <a:solidFill>
                <a:srgbClr val="92D050"/>
              </a:solidFill>
              <a:round/>
            </a:ln>
            <a:effectLst/>
          </c:spPr>
          <c:marker>
            <c:symbol val="none"/>
          </c:marker>
          <c:cat>
            <c:strRef>
              <c:f>【非表示】団体回答分析!$C$33:$AC$33</c:f>
              <c:strCache>
                <c:ptCount val="2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pt idx="7">
                  <c:v>一般職員に対しセキュリティ関連の教育</c:v>
                </c:pt>
                <c:pt idx="8">
                  <c:v>一般職員に対し実施している教育</c:v>
                </c:pt>
                <c:pt idx="9">
                  <c:v>CSIRT構成員・セキュリティ担当に対する教育</c:v>
                </c:pt>
                <c:pt idx="10">
                  <c:v>CSIRT構成員・セキュリティ担当に対して実施している教育</c:v>
                </c:pt>
                <c:pt idx="11">
                  <c:v>システム概要図、ネットワーク構成図の整備状況</c:v>
                </c:pt>
                <c:pt idx="12">
                  <c:v>IT環境における監視体制の整備状況</c:v>
                </c:pt>
                <c:pt idx="13">
                  <c:v>監視範囲に含まれる領域</c:v>
                </c:pt>
                <c:pt idx="14">
                  <c:v>自組織で管理している情報資産の把握状況</c:v>
                </c:pt>
                <c:pt idx="15">
                  <c:v>作成した情報資産の一覧に含まれるシステムの範囲</c:v>
                </c:pt>
                <c:pt idx="16">
                  <c:v>CSIRT活動で入手した機微情報の取り扱い方針について</c:v>
                </c:pt>
                <c:pt idx="17">
                  <c:v>PoCの設置状況</c:v>
                </c:pt>
                <c:pt idx="18">
                  <c:v>PoCの設置目的・設置した連絡先の公表状況</c:v>
                </c:pt>
                <c:pt idx="19">
                  <c:v>セキュリティ事故発生時の連絡先の整備状況</c:v>
                </c:pt>
                <c:pt idx="20">
                  <c:v>当該連絡先に含まれるもの</c:v>
                </c:pt>
                <c:pt idx="21">
                  <c:v>外部機関からのセキュリティ情報の活用状況</c:v>
                </c:pt>
                <c:pt idx="22">
                  <c:v>セキュリティ情報の活用領域</c:v>
                </c:pt>
                <c:pt idx="23">
                  <c:v>平常時のセキュリティ事案予防等の整備状況</c:v>
                </c:pt>
                <c:pt idx="24">
                  <c:v>実施している活動</c:v>
                </c:pt>
                <c:pt idx="25">
                  <c:v>セキュリティ事故発生時の手順の整備状況</c:v>
                </c:pt>
                <c:pt idx="26">
                  <c:v>手順書内に含まれているプロセス</c:v>
                </c:pt>
              </c:strCache>
            </c:strRef>
          </c:cat>
          <c:val>
            <c:numRef>
              <c:f>【非表示】団体回答分析!$C$34:$AC$34</c:f>
              <c:numCache>
                <c:formatCode>0.0</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extLst>
            <c:ext xmlns:c16="http://schemas.microsoft.com/office/drawing/2014/chart" uri="{C3380CC4-5D6E-409C-BE32-E72D297353CC}">
              <c16:uniqueId val="{00000000-80F1-466A-9156-05838225373E}"/>
            </c:ext>
          </c:extLst>
        </c:ser>
        <c:ser>
          <c:idx val="1"/>
          <c:order val="1"/>
          <c:tx>
            <c:strRef>
              <c:f>【非表示】団体回答分析!$B$35</c:f>
              <c:strCache>
                <c:ptCount val="1"/>
                <c:pt idx="0">
                  <c:v>基準値</c:v>
                </c:pt>
              </c:strCache>
            </c:strRef>
          </c:tx>
          <c:spPr>
            <a:ln w="28575" cap="rnd">
              <a:solidFill>
                <a:srgbClr val="FFC000"/>
              </a:solidFill>
              <a:round/>
            </a:ln>
            <a:effectLst/>
          </c:spPr>
          <c:marker>
            <c:symbol val="none"/>
          </c:marker>
          <c:cat>
            <c:strRef>
              <c:f>【非表示】団体回答分析!$C$33:$AC$33</c:f>
              <c:strCache>
                <c:ptCount val="2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pt idx="7">
                  <c:v>一般職員に対しセキュリティ関連の教育</c:v>
                </c:pt>
                <c:pt idx="8">
                  <c:v>一般職員に対し実施している教育</c:v>
                </c:pt>
                <c:pt idx="9">
                  <c:v>CSIRT構成員・セキュリティ担当に対する教育</c:v>
                </c:pt>
                <c:pt idx="10">
                  <c:v>CSIRT構成員・セキュリティ担当に対して実施している教育</c:v>
                </c:pt>
                <c:pt idx="11">
                  <c:v>システム概要図、ネットワーク構成図の整備状況</c:v>
                </c:pt>
                <c:pt idx="12">
                  <c:v>IT環境における監視体制の整備状況</c:v>
                </c:pt>
                <c:pt idx="13">
                  <c:v>監視範囲に含まれる領域</c:v>
                </c:pt>
                <c:pt idx="14">
                  <c:v>自組織で管理している情報資産の把握状況</c:v>
                </c:pt>
                <c:pt idx="15">
                  <c:v>作成した情報資産の一覧に含まれるシステムの範囲</c:v>
                </c:pt>
                <c:pt idx="16">
                  <c:v>CSIRT活動で入手した機微情報の取り扱い方針について</c:v>
                </c:pt>
                <c:pt idx="17">
                  <c:v>PoCの設置状況</c:v>
                </c:pt>
                <c:pt idx="18">
                  <c:v>PoCの設置目的・設置した連絡先の公表状況</c:v>
                </c:pt>
                <c:pt idx="19">
                  <c:v>セキュリティ事故発生時の連絡先の整備状況</c:v>
                </c:pt>
                <c:pt idx="20">
                  <c:v>当該連絡先に含まれるもの</c:v>
                </c:pt>
                <c:pt idx="21">
                  <c:v>外部機関からのセキュリティ情報の活用状況</c:v>
                </c:pt>
                <c:pt idx="22">
                  <c:v>セキュリティ情報の活用領域</c:v>
                </c:pt>
                <c:pt idx="23">
                  <c:v>平常時のセキュリティ事案予防等の整備状況</c:v>
                </c:pt>
                <c:pt idx="24">
                  <c:v>実施している活動</c:v>
                </c:pt>
                <c:pt idx="25">
                  <c:v>セキュリティ事故発生時の手順の整備状況</c:v>
                </c:pt>
                <c:pt idx="26">
                  <c:v>手順書内に含まれているプロセス</c:v>
                </c:pt>
              </c:strCache>
            </c:strRef>
          </c:cat>
          <c:val>
            <c:numRef>
              <c:f>【非表示】団体回答分析!$C$35:$AC$35</c:f>
              <c:numCache>
                <c:formatCode>0.0</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extLst>
            <c:ext xmlns:c16="http://schemas.microsoft.com/office/drawing/2014/chart" uri="{C3380CC4-5D6E-409C-BE32-E72D297353CC}">
              <c16:uniqueId val="{00000001-80F1-466A-9156-05838225373E}"/>
            </c:ext>
          </c:extLst>
        </c:ser>
        <c:ser>
          <c:idx val="2"/>
          <c:order val="2"/>
          <c:tx>
            <c:strRef>
              <c:f>【非表示】団体回答分析!$B$36</c:f>
              <c:strCache>
                <c:ptCount val="1"/>
                <c:pt idx="0">
                  <c:v>-</c:v>
                </c:pt>
              </c:strCache>
            </c:strRef>
          </c:tx>
          <c:spPr>
            <a:ln w="28575" cap="rnd">
              <a:solidFill>
                <a:schemeClr val="accent1"/>
              </a:solidFill>
              <a:round/>
            </a:ln>
            <a:effectLst/>
          </c:spPr>
          <c:marker>
            <c:symbol val="none"/>
          </c:marker>
          <c:cat>
            <c:strRef>
              <c:f>【非表示】団体回答分析!$C$33:$AC$33</c:f>
              <c:strCache>
                <c:ptCount val="27"/>
                <c:pt idx="0">
                  <c:v>CSIRTの設置状況</c:v>
                </c:pt>
                <c:pt idx="1">
                  <c:v>当該文書に記載されている観点</c:v>
                </c:pt>
                <c:pt idx="2">
                  <c:v>専門知識を有する人数</c:v>
                </c:pt>
                <c:pt idx="3">
                  <c:v>役割の体制</c:v>
                </c:pt>
                <c:pt idx="4">
                  <c:v>役割の定義</c:v>
                </c:pt>
                <c:pt idx="5">
                  <c:v>外部委託事業者と責任分界点の定義</c:v>
                </c:pt>
                <c:pt idx="6">
                  <c:v>外部の専門家との連携体制</c:v>
                </c:pt>
                <c:pt idx="7">
                  <c:v>一般職員に対しセキュリティ関連の教育</c:v>
                </c:pt>
                <c:pt idx="8">
                  <c:v>一般職員に対し実施している教育</c:v>
                </c:pt>
                <c:pt idx="9">
                  <c:v>CSIRT構成員・セキュリティ担当に対する教育</c:v>
                </c:pt>
                <c:pt idx="10">
                  <c:v>CSIRT構成員・セキュリティ担当に対して実施している教育</c:v>
                </c:pt>
                <c:pt idx="11">
                  <c:v>システム概要図、ネットワーク構成図の整備状況</c:v>
                </c:pt>
                <c:pt idx="12">
                  <c:v>IT環境における監視体制の整備状況</c:v>
                </c:pt>
                <c:pt idx="13">
                  <c:v>監視範囲に含まれる領域</c:v>
                </c:pt>
                <c:pt idx="14">
                  <c:v>自組織で管理している情報資産の把握状況</c:v>
                </c:pt>
                <c:pt idx="15">
                  <c:v>作成した情報資産の一覧に含まれるシステムの範囲</c:v>
                </c:pt>
                <c:pt idx="16">
                  <c:v>CSIRT活動で入手した機微情報の取り扱い方針について</c:v>
                </c:pt>
                <c:pt idx="17">
                  <c:v>PoCの設置状況</c:v>
                </c:pt>
                <c:pt idx="18">
                  <c:v>PoCの設置目的・設置した連絡先の公表状況</c:v>
                </c:pt>
                <c:pt idx="19">
                  <c:v>セキュリティ事故発生時の連絡先の整備状況</c:v>
                </c:pt>
                <c:pt idx="20">
                  <c:v>当該連絡先に含まれるもの</c:v>
                </c:pt>
                <c:pt idx="21">
                  <c:v>外部機関からのセキュリティ情報の活用状況</c:v>
                </c:pt>
                <c:pt idx="22">
                  <c:v>セキュリティ情報の活用領域</c:v>
                </c:pt>
                <c:pt idx="23">
                  <c:v>平常時のセキュリティ事案予防等の整備状況</c:v>
                </c:pt>
                <c:pt idx="24">
                  <c:v>実施している活動</c:v>
                </c:pt>
                <c:pt idx="25">
                  <c:v>セキュリティ事故発生時の手順の整備状況</c:v>
                </c:pt>
                <c:pt idx="26">
                  <c:v>手順書内に含まれているプロセス</c:v>
                </c:pt>
              </c:strCache>
            </c:strRef>
          </c:cat>
          <c:val>
            <c:numRef>
              <c:f>【非表示】団体回答分析!$C$36:$AC$36</c:f>
              <c:numCache>
                <c:formatCode>0.0</c:formatCode>
                <c:ptCount val="2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numCache>
            </c:numRef>
          </c:val>
          <c:extLst>
            <c:ext xmlns:c16="http://schemas.microsoft.com/office/drawing/2014/chart" uri="{C3380CC4-5D6E-409C-BE32-E72D297353CC}">
              <c16:uniqueId val="{00000002-80F1-466A-9156-05838225373E}"/>
            </c:ext>
          </c:extLst>
        </c:ser>
        <c:dLbls>
          <c:showLegendKey val="0"/>
          <c:showVal val="0"/>
          <c:showCatName val="0"/>
          <c:showSerName val="0"/>
          <c:showPercent val="0"/>
          <c:showBubbleSize val="0"/>
        </c:dLbls>
        <c:axId val="774533504"/>
        <c:axId val="677657584"/>
      </c:radarChart>
      <c:catAx>
        <c:axId val="7745335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677657584"/>
        <c:crosses val="autoZero"/>
        <c:auto val="1"/>
        <c:lblAlgn val="ctr"/>
        <c:lblOffset val="100"/>
        <c:noMultiLvlLbl val="0"/>
      </c:catAx>
      <c:valAx>
        <c:axId val="67765758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crossAx val="774533504"/>
        <c:crosses val="autoZero"/>
        <c:crossBetween val="between"/>
      </c:valAx>
      <c:spPr>
        <a:noFill/>
        <a:ln>
          <a:noFill/>
        </a:ln>
        <a:effectLst/>
      </c:spPr>
    </c:plotArea>
    <c:legend>
      <c:legendPos val="t"/>
      <c:layout>
        <c:manualLayout>
          <c:xMode val="edge"/>
          <c:yMode val="edge"/>
          <c:x val="0.78138289776587933"/>
          <c:y val="3.6565853658536582E-2"/>
          <c:w val="0.18035224307842712"/>
          <c:h val="2.25243454324307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n-cs"/>
            </a:defRPr>
          </a:pPr>
          <a:endParaRPr lang="ja-JP"/>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accent1">
        <a:lumMod val="20000"/>
        <a:lumOff val="80000"/>
        <a:alpha val="10000"/>
      </a:schemeClr>
    </a:solidFill>
    <a:ln w="9525" cap="flat" cmpd="sng" algn="ctr">
      <a:solidFill>
        <a:sysClr val="windowText" lastClr="000000"/>
      </a:solid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133350</xdr:rowOff>
    </xdr:from>
    <xdr:to>
      <xdr:col>2</xdr:col>
      <xdr:colOff>647700</xdr:colOff>
      <xdr:row>2</xdr:row>
      <xdr:rowOff>60325</xdr:rowOff>
    </xdr:to>
    <xdr:pic>
      <xdr:nvPicPr>
        <xdr:cNvPr id="2" name="図 1" descr="ロゴ, 会社名&#10;&#10;自動的に生成された説明">
          <a:extLst>
            <a:ext uri="{FF2B5EF4-FFF2-40B4-BE49-F238E27FC236}">
              <a16:creationId xmlns:a16="http://schemas.microsoft.com/office/drawing/2014/main" id="{078EDE08-62DC-4988-8071-F5A3107C5A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33350"/>
          <a:ext cx="1333500" cy="403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3</xdr:row>
      <xdr:rowOff>36123</xdr:rowOff>
    </xdr:from>
    <xdr:to>
      <xdr:col>13</xdr:col>
      <xdr:colOff>633920</xdr:colOff>
      <xdr:row>23</xdr:row>
      <xdr:rowOff>180975</xdr:rowOff>
    </xdr:to>
    <xdr:pic>
      <xdr:nvPicPr>
        <xdr:cNvPr id="9" name="図 8">
          <a:extLst>
            <a:ext uri="{FF2B5EF4-FFF2-40B4-BE49-F238E27FC236}">
              <a16:creationId xmlns:a16="http://schemas.microsoft.com/office/drawing/2014/main" id="{D394F327-7908-7B7B-E119-586A38E2D22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1" r="4627"/>
        <a:stretch/>
      </xdr:blipFill>
      <xdr:spPr bwMode="auto">
        <a:xfrm>
          <a:off x="600075" y="779073"/>
          <a:ext cx="8577770" cy="4907352"/>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285750</xdr:colOff>
      <xdr:row>25</xdr:row>
      <xdr:rowOff>142875</xdr:rowOff>
    </xdr:from>
    <xdr:to>
      <xdr:col>13</xdr:col>
      <xdr:colOff>640062</xdr:colOff>
      <xdr:row>59</xdr:row>
      <xdr:rowOff>33077</xdr:rowOff>
    </xdr:to>
    <xdr:pic>
      <xdr:nvPicPr>
        <xdr:cNvPr id="8" name="図 7">
          <a:extLst>
            <a:ext uri="{FF2B5EF4-FFF2-40B4-BE49-F238E27FC236}">
              <a16:creationId xmlns:a16="http://schemas.microsoft.com/office/drawing/2014/main" id="{AB406E73-44C4-0126-3758-0F450F583082}"/>
            </a:ext>
          </a:extLst>
        </xdr:cNvPr>
        <xdr:cNvPicPr>
          <a:picLocks noChangeAspect="1"/>
        </xdr:cNvPicPr>
      </xdr:nvPicPr>
      <xdr:blipFill>
        <a:blip xmlns:r="http://schemas.openxmlformats.org/officeDocument/2006/relationships" r:embed="rId2"/>
        <a:stretch>
          <a:fillRect/>
        </a:stretch>
      </xdr:blipFill>
      <xdr:spPr>
        <a:xfrm>
          <a:off x="600075" y="6124575"/>
          <a:ext cx="8583912" cy="7986452"/>
        </a:xfrm>
        <a:prstGeom prst="rect">
          <a:avLst/>
        </a:prstGeom>
        <a:ln>
          <a:noFill/>
        </a:ln>
      </xdr:spPr>
    </xdr:pic>
    <xdr:clientData/>
  </xdr:twoCellAnchor>
  <xdr:twoCellAnchor>
    <xdr:from>
      <xdr:col>5</xdr:col>
      <xdr:colOff>104775</xdr:colOff>
      <xdr:row>44</xdr:row>
      <xdr:rowOff>209550</xdr:rowOff>
    </xdr:from>
    <xdr:to>
      <xdr:col>7</xdr:col>
      <xdr:colOff>552450</xdr:colOff>
      <xdr:row>47</xdr:row>
      <xdr:rowOff>133351</xdr:rowOff>
    </xdr:to>
    <xdr:sp macro="" textlink="">
      <xdr:nvSpPr>
        <xdr:cNvPr id="23" name="吹き出し: 角を丸めた四角形 22">
          <a:extLst>
            <a:ext uri="{FF2B5EF4-FFF2-40B4-BE49-F238E27FC236}">
              <a16:creationId xmlns:a16="http://schemas.microsoft.com/office/drawing/2014/main" id="{E32BD1D8-E547-2692-E226-FE2206EB82BF}"/>
            </a:ext>
          </a:extLst>
        </xdr:cNvPr>
        <xdr:cNvSpPr/>
      </xdr:nvSpPr>
      <xdr:spPr>
        <a:xfrm>
          <a:off x="2847975" y="11163300"/>
          <a:ext cx="181927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回答全般をレーダーチャートにて表示します。</a:t>
          </a:r>
        </a:p>
      </xdr:txBody>
    </xdr:sp>
    <xdr:clientData/>
  </xdr:twoCellAnchor>
  <xdr:twoCellAnchor>
    <xdr:from>
      <xdr:col>7</xdr:col>
      <xdr:colOff>638175</xdr:colOff>
      <xdr:row>40</xdr:row>
      <xdr:rowOff>19050</xdr:rowOff>
    </xdr:from>
    <xdr:to>
      <xdr:col>10</xdr:col>
      <xdr:colOff>533400</xdr:colOff>
      <xdr:row>42</xdr:row>
      <xdr:rowOff>180976</xdr:rowOff>
    </xdr:to>
    <xdr:sp macro="" textlink="">
      <xdr:nvSpPr>
        <xdr:cNvPr id="24" name="吹き出し: 角を丸めた四角形 23">
          <a:extLst>
            <a:ext uri="{FF2B5EF4-FFF2-40B4-BE49-F238E27FC236}">
              <a16:creationId xmlns:a16="http://schemas.microsoft.com/office/drawing/2014/main" id="{4B9B8481-F652-42F2-85D3-48644E55BFF3}"/>
            </a:ext>
          </a:extLst>
        </xdr:cNvPr>
        <xdr:cNvSpPr/>
      </xdr:nvSpPr>
      <xdr:spPr>
        <a:xfrm>
          <a:off x="4752975" y="10020300"/>
          <a:ext cx="195262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業務プロセス</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に関する回答に着目したグラフを表示します。</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10</xdr:col>
      <xdr:colOff>495300</xdr:colOff>
      <xdr:row>32</xdr:row>
      <xdr:rowOff>95250</xdr:rowOff>
    </xdr:from>
    <xdr:to>
      <xdr:col>13</xdr:col>
      <xdr:colOff>390525</xdr:colOff>
      <xdr:row>35</xdr:row>
      <xdr:rowOff>19051</xdr:rowOff>
    </xdr:to>
    <xdr:sp macro="" textlink="">
      <xdr:nvSpPr>
        <xdr:cNvPr id="25" name="吹き出し: 角を丸めた四角形 24">
          <a:extLst>
            <a:ext uri="{FF2B5EF4-FFF2-40B4-BE49-F238E27FC236}">
              <a16:creationId xmlns:a16="http://schemas.microsoft.com/office/drawing/2014/main" id="{B9B51733-E37F-4272-83FD-3A41A6A1F7B1}"/>
            </a:ext>
          </a:extLst>
        </xdr:cNvPr>
        <xdr:cNvSpPr/>
      </xdr:nvSpPr>
      <xdr:spPr>
        <a:xfrm>
          <a:off x="6667500" y="8191500"/>
          <a:ext cx="195262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システム運用</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に関する回答に着目したグラフを表示します。</a:t>
          </a:r>
          <a:endParaRPr lang="ja-JP" altLang="ja-JP">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6</xdr:col>
      <xdr:colOff>123825</xdr:colOff>
      <xdr:row>32</xdr:row>
      <xdr:rowOff>104775</xdr:rowOff>
    </xdr:from>
    <xdr:to>
      <xdr:col>9</xdr:col>
      <xdr:colOff>19050</xdr:colOff>
      <xdr:row>35</xdr:row>
      <xdr:rowOff>28576</xdr:rowOff>
    </xdr:to>
    <xdr:sp macro="" textlink="">
      <xdr:nvSpPr>
        <xdr:cNvPr id="26" name="吹き出し: 角を丸めた四角形 25">
          <a:extLst>
            <a:ext uri="{FF2B5EF4-FFF2-40B4-BE49-F238E27FC236}">
              <a16:creationId xmlns:a16="http://schemas.microsoft.com/office/drawing/2014/main" id="{C9C74AF0-A222-441E-B874-3A7A1E7B83D3}"/>
            </a:ext>
          </a:extLst>
        </xdr:cNvPr>
        <xdr:cNvSpPr/>
      </xdr:nvSpPr>
      <xdr:spPr>
        <a:xfrm>
          <a:off x="3552825" y="8201025"/>
          <a:ext cx="195262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rPr>
            <a:t>組織体制に関する回答に着目したグラフを表示します。</a:t>
          </a:r>
        </a:p>
      </xdr:txBody>
    </xdr:sp>
    <xdr:clientData/>
  </xdr:twoCellAnchor>
  <xdr:twoCellAnchor>
    <xdr:from>
      <xdr:col>10</xdr:col>
      <xdr:colOff>609600</xdr:colOff>
      <xdr:row>40</xdr:row>
      <xdr:rowOff>9525</xdr:rowOff>
    </xdr:from>
    <xdr:to>
      <xdr:col>13</xdr:col>
      <xdr:colOff>504825</xdr:colOff>
      <xdr:row>42</xdr:row>
      <xdr:rowOff>171451</xdr:rowOff>
    </xdr:to>
    <xdr:sp macro="" textlink="">
      <xdr:nvSpPr>
        <xdr:cNvPr id="27" name="吹き出し: 角を丸めた四角形 26">
          <a:extLst>
            <a:ext uri="{FF2B5EF4-FFF2-40B4-BE49-F238E27FC236}">
              <a16:creationId xmlns:a16="http://schemas.microsoft.com/office/drawing/2014/main" id="{6AD57F2E-BE20-48B3-B840-BABA98E49FF7}"/>
            </a:ext>
          </a:extLst>
        </xdr:cNvPr>
        <xdr:cNvSpPr/>
      </xdr:nvSpPr>
      <xdr:spPr>
        <a:xfrm>
          <a:off x="6781800" y="10010775"/>
          <a:ext cx="195262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rgbClr val="FF0000"/>
              </a:solidFill>
              <a:effectLst/>
              <a:latin typeface="Meiryo UI" panose="020B0604030504040204" pitchFamily="50" charset="-128"/>
              <a:ea typeface="Meiryo UI" panose="020B0604030504040204" pitchFamily="50" charset="-128"/>
              <a:cs typeface="+mn-cs"/>
            </a:rPr>
            <a:t>人材教育</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に関する回答に着目したグラフを表示します。</a:t>
          </a:r>
          <a:endParaRPr lang="ja-JP" altLang="ja-JP" sz="1100">
            <a:solidFill>
              <a:srgbClr val="FF0000"/>
            </a:solidFill>
            <a:effectLst/>
            <a:latin typeface="Meiryo UI" panose="020B0604030504040204" pitchFamily="50" charset="-128"/>
            <a:ea typeface="Meiryo UI" panose="020B0604030504040204" pitchFamily="50" charset="-128"/>
          </a:endParaRPr>
        </a:p>
      </xdr:txBody>
    </xdr:sp>
    <xdr:clientData/>
  </xdr:twoCellAnchor>
  <xdr:twoCellAnchor>
    <xdr:from>
      <xdr:col>3</xdr:col>
      <xdr:colOff>314325</xdr:colOff>
      <xdr:row>35</xdr:row>
      <xdr:rowOff>190500</xdr:rowOff>
    </xdr:from>
    <xdr:to>
      <xdr:col>6</xdr:col>
      <xdr:colOff>209550</xdr:colOff>
      <xdr:row>38</xdr:row>
      <xdr:rowOff>114301</xdr:rowOff>
    </xdr:to>
    <xdr:sp macro="" textlink="">
      <xdr:nvSpPr>
        <xdr:cNvPr id="28" name="吹き出し: 角を丸めた四角形 27">
          <a:extLst>
            <a:ext uri="{FF2B5EF4-FFF2-40B4-BE49-F238E27FC236}">
              <a16:creationId xmlns:a16="http://schemas.microsoft.com/office/drawing/2014/main" id="{5F6A4EC0-C5F0-47AA-8ED7-A48ABEE4A917}"/>
            </a:ext>
          </a:extLst>
        </xdr:cNvPr>
        <xdr:cNvSpPr/>
      </xdr:nvSpPr>
      <xdr:spPr>
        <a:xfrm>
          <a:off x="1685925" y="9001125"/>
          <a:ext cx="1952625" cy="638176"/>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4</a:t>
          </a:r>
          <a:r>
            <a:rPr kumimoji="1" lang="ja-JP" altLang="en-US" sz="1100">
              <a:solidFill>
                <a:srgbClr val="FF0000"/>
              </a:solidFill>
              <a:latin typeface="Meiryo UI" panose="020B0604030504040204" pitchFamily="50" charset="-128"/>
              <a:ea typeface="Meiryo UI" panose="020B0604030504040204" pitchFamily="50" charset="-128"/>
            </a:rPr>
            <a:t>つのグループ平均点のグラフを表示します。</a:t>
          </a:r>
        </a:p>
      </xdr:txBody>
    </xdr:sp>
    <xdr:clientData/>
  </xdr:twoCellAnchor>
  <xdr:twoCellAnchor>
    <xdr:from>
      <xdr:col>1</xdr:col>
      <xdr:colOff>476250</xdr:colOff>
      <xdr:row>45</xdr:row>
      <xdr:rowOff>19049</xdr:rowOff>
    </xdr:from>
    <xdr:to>
      <xdr:col>4</xdr:col>
      <xdr:colOff>371475</xdr:colOff>
      <xdr:row>49</xdr:row>
      <xdr:rowOff>209550</xdr:rowOff>
    </xdr:to>
    <xdr:sp macro="" textlink="">
      <xdr:nvSpPr>
        <xdr:cNvPr id="29" name="吹き出し: 角を丸めた四角形 28">
          <a:extLst>
            <a:ext uri="{FF2B5EF4-FFF2-40B4-BE49-F238E27FC236}">
              <a16:creationId xmlns:a16="http://schemas.microsoft.com/office/drawing/2014/main" id="{19730235-96DA-4DCC-99D4-3CF8D193C337}"/>
            </a:ext>
          </a:extLst>
        </xdr:cNvPr>
        <xdr:cNvSpPr/>
      </xdr:nvSpPr>
      <xdr:spPr>
        <a:xfrm>
          <a:off x="476250" y="11210924"/>
          <a:ext cx="1952625" cy="1143001"/>
        </a:xfrm>
        <a:prstGeom prst="wedgeRoundRectCallout">
          <a:avLst>
            <a:gd name="adj1" fmla="val -34156"/>
            <a:gd name="adj2" fmla="val -72115"/>
            <a:gd name="adj3" fmla="val 1666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4</a:t>
          </a:r>
          <a:r>
            <a:rPr kumimoji="1" lang="ja-JP" altLang="en-US" sz="1100">
              <a:solidFill>
                <a:srgbClr val="FF0000"/>
              </a:solidFill>
              <a:latin typeface="Meiryo UI" panose="020B0604030504040204" pitchFamily="50" charset="-128"/>
              <a:ea typeface="Meiryo UI" panose="020B0604030504040204" pitchFamily="50" charset="-128"/>
            </a:rPr>
            <a:t>つのグループそれぞれで基準値／平均値を最も下回る設問に対するコメントを表示します。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xdr:col>
      <xdr:colOff>318409</xdr:colOff>
      <xdr:row>5</xdr:row>
      <xdr:rowOff>217704</xdr:rowOff>
    </xdr:from>
    <xdr:to>
      <xdr:col>14</xdr:col>
      <xdr:colOff>444954</xdr:colOff>
      <xdr:row>25</xdr:row>
      <xdr:rowOff>105444</xdr:rowOff>
    </xdr:to>
    <xdr:graphicFrame macro="">
      <xdr:nvGraphicFramePr>
        <xdr:cNvPr id="2" name="Chart 1">
          <a:extLst>
            <a:ext uri="{FF2B5EF4-FFF2-40B4-BE49-F238E27FC236}">
              <a16:creationId xmlns:a16="http://schemas.microsoft.com/office/drawing/2014/main" id="{7773D622-3498-4A5D-9B57-E9F17B90C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19</xdr:col>
      <xdr:colOff>262621</xdr:colOff>
      <xdr:row>26</xdr:row>
      <xdr:rowOff>28903</xdr:rowOff>
    </xdr:from>
    <xdr:to>
      <xdr:col>25</xdr:col>
      <xdr:colOff>621847</xdr:colOff>
      <xdr:row>45</xdr:row>
      <xdr:rowOff>115952</xdr:rowOff>
    </xdr:to>
    <xdr:graphicFrame macro="">
      <xdr:nvGraphicFramePr>
        <xdr:cNvPr id="4" name="Chart 3">
          <a:extLst>
            <a:ext uri="{FF2B5EF4-FFF2-40B4-BE49-F238E27FC236}">
              <a16:creationId xmlns:a16="http://schemas.microsoft.com/office/drawing/2014/main" id="{51F73DF0-6932-40CC-AE06-E2E4E38D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14</xdr:col>
      <xdr:colOff>662668</xdr:colOff>
      <xdr:row>6</xdr:row>
      <xdr:rowOff>4072</xdr:rowOff>
    </xdr:from>
    <xdr:to>
      <xdr:col>25</xdr:col>
      <xdr:colOff>608239</xdr:colOff>
      <xdr:row>25</xdr:row>
      <xdr:rowOff>91837</xdr:rowOff>
    </xdr:to>
    <xdr:graphicFrame macro="">
      <xdr:nvGraphicFramePr>
        <xdr:cNvPr id="5" name="Chart 4">
          <a:extLst>
            <a:ext uri="{FF2B5EF4-FFF2-40B4-BE49-F238E27FC236}">
              <a16:creationId xmlns:a16="http://schemas.microsoft.com/office/drawing/2014/main" id="{3203CD18-3B0B-4CF4-A5F6-A643E1374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5</xdr:col>
      <xdr:colOff>321126</xdr:colOff>
      <xdr:row>26</xdr:row>
      <xdr:rowOff>11215</xdr:rowOff>
    </xdr:from>
    <xdr:to>
      <xdr:col>19</xdr:col>
      <xdr:colOff>31296</xdr:colOff>
      <xdr:row>45</xdr:row>
      <xdr:rowOff>110221</xdr:rowOff>
    </xdr:to>
    <xdr:graphicFrame macro="">
      <xdr:nvGraphicFramePr>
        <xdr:cNvPr id="6" name="Chart 5">
          <a:extLst>
            <a:ext uri="{FF2B5EF4-FFF2-40B4-BE49-F238E27FC236}">
              <a16:creationId xmlns:a16="http://schemas.microsoft.com/office/drawing/2014/main" id="{43612582-EF50-411B-99AD-E0A9201C9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1927</xdr:colOff>
      <xdr:row>11</xdr:row>
      <xdr:rowOff>108212</xdr:rowOff>
    </xdr:from>
    <xdr:to>
      <xdr:col>4</xdr:col>
      <xdr:colOff>1181100</xdr:colOff>
      <xdr:row>27</xdr:row>
      <xdr:rowOff>130966</xdr:rowOff>
    </xdr:to>
    <xdr:graphicFrame macro="">
      <xdr:nvGraphicFramePr>
        <xdr:cNvPr id="3" name="グラフ 2">
          <a:extLst>
            <a:ext uri="{FF2B5EF4-FFF2-40B4-BE49-F238E27FC236}">
              <a16:creationId xmlns:a16="http://schemas.microsoft.com/office/drawing/2014/main" id="{B8EEEDE6-C4FF-DC41-353D-FEEEBCDFAB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5</xdr:col>
      <xdr:colOff>303439</xdr:colOff>
      <xdr:row>46</xdr:row>
      <xdr:rowOff>100691</xdr:rowOff>
    </xdr:from>
    <xdr:to>
      <xdr:col>25</xdr:col>
      <xdr:colOff>620485</xdr:colOff>
      <xdr:row>79</xdr:row>
      <xdr:rowOff>182033</xdr:rowOff>
    </xdr:to>
    <xdr:graphicFrame macro="">
      <xdr:nvGraphicFramePr>
        <xdr:cNvPr id="8" name="グラフ 7">
          <a:extLst>
            <a:ext uri="{FF2B5EF4-FFF2-40B4-BE49-F238E27FC236}">
              <a16:creationId xmlns:a16="http://schemas.microsoft.com/office/drawing/2014/main" id="{AC08E238-8A40-42CF-A1A9-90D46D6E4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D01E-2208-4F74-96C5-225D06123B31}">
  <dimension ref="A1:L36"/>
  <sheetViews>
    <sheetView showGridLines="0" showRowColHeaders="0" tabSelected="1" zoomScaleNormal="100" workbookViewId="0">
      <selection activeCell="D3" sqref="D3"/>
    </sheetView>
  </sheetViews>
  <sheetFormatPr defaultRowHeight="18.75" x14ac:dyDescent="0.4"/>
  <cols>
    <col min="1" max="1" width="4.625" customWidth="1"/>
    <col min="12" max="12" width="4.625" customWidth="1"/>
  </cols>
  <sheetData>
    <row r="1" spans="1:12" x14ac:dyDescent="0.4">
      <c r="A1" s="91"/>
    </row>
    <row r="2" spans="1:12" ht="18.75" customHeight="1" x14ac:dyDescent="0.4">
      <c r="D2" s="92" t="s">
        <v>3824</v>
      </c>
    </row>
    <row r="4" spans="1:12" x14ac:dyDescent="0.4">
      <c r="B4" s="218" t="s">
        <v>3823</v>
      </c>
      <c r="C4" s="219"/>
      <c r="D4" s="219"/>
      <c r="E4" s="219"/>
      <c r="F4" s="219"/>
      <c r="G4" s="219"/>
      <c r="H4" s="219"/>
      <c r="I4" s="219"/>
      <c r="J4" s="219"/>
      <c r="K4" s="220"/>
    </row>
    <row r="5" spans="1:12" x14ac:dyDescent="0.4">
      <c r="B5" s="221"/>
      <c r="C5" s="222"/>
      <c r="D5" s="222"/>
      <c r="E5" s="222"/>
      <c r="F5" s="222"/>
      <c r="G5" s="222"/>
      <c r="H5" s="222"/>
      <c r="I5" s="222"/>
      <c r="J5" s="222"/>
      <c r="K5" s="223"/>
    </row>
    <row r="6" spans="1:12" x14ac:dyDescent="0.4">
      <c r="B6" s="221"/>
      <c r="C6" s="222"/>
      <c r="D6" s="222"/>
      <c r="E6" s="222"/>
      <c r="F6" s="222"/>
      <c r="G6" s="222"/>
      <c r="H6" s="222"/>
      <c r="I6" s="222"/>
      <c r="J6" s="222"/>
      <c r="K6" s="223"/>
    </row>
    <row r="7" spans="1:12" x14ac:dyDescent="0.4">
      <c r="B7" s="221"/>
      <c r="C7" s="222"/>
      <c r="D7" s="222"/>
      <c r="E7" s="222"/>
      <c r="F7" s="222"/>
      <c r="G7" s="222"/>
      <c r="H7" s="222"/>
      <c r="I7" s="222"/>
      <c r="J7" s="222"/>
      <c r="K7" s="223"/>
    </row>
    <row r="8" spans="1:12" x14ac:dyDescent="0.4">
      <c r="B8" s="221"/>
      <c r="C8" s="222"/>
      <c r="D8" s="222"/>
      <c r="E8" s="222"/>
      <c r="F8" s="222"/>
      <c r="G8" s="222"/>
      <c r="H8" s="222"/>
      <c r="I8" s="222"/>
      <c r="J8" s="222"/>
      <c r="K8" s="223"/>
    </row>
    <row r="9" spans="1:12" x14ac:dyDescent="0.4">
      <c r="B9" s="221"/>
      <c r="C9" s="222"/>
      <c r="D9" s="222"/>
      <c r="E9" s="222"/>
      <c r="F9" s="222"/>
      <c r="G9" s="222"/>
      <c r="H9" s="222"/>
      <c r="I9" s="222"/>
      <c r="J9" s="222"/>
      <c r="K9" s="223"/>
    </row>
    <row r="10" spans="1:12" x14ac:dyDescent="0.4">
      <c r="B10" s="221"/>
      <c r="C10" s="222"/>
      <c r="D10" s="222"/>
      <c r="E10" s="222"/>
      <c r="F10" s="222"/>
      <c r="G10" s="222"/>
      <c r="H10" s="222"/>
      <c r="I10" s="222"/>
      <c r="J10" s="222"/>
      <c r="K10" s="223"/>
    </row>
    <row r="11" spans="1:12" x14ac:dyDescent="0.4">
      <c r="B11" s="221"/>
      <c r="C11" s="222"/>
      <c r="D11" s="222"/>
      <c r="E11" s="222"/>
      <c r="F11" s="222"/>
      <c r="G11" s="222"/>
      <c r="H11" s="222"/>
      <c r="I11" s="222"/>
      <c r="J11" s="222"/>
      <c r="K11" s="223"/>
    </row>
    <row r="12" spans="1:12" x14ac:dyDescent="0.4">
      <c r="B12" s="221"/>
      <c r="C12" s="222"/>
      <c r="D12" s="222"/>
      <c r="E12" s="222"/>
      <c r="F12" s="222"/>
      <c r="G12" s="222"/>
      <c r="H12" s="222"/>
      <c r="I12" s="222"/>
      <c r="J12" s="222"/>
      <c r="K12" s="223"/>
      <c r="L12" s="214"/>
    </row>
    <row r="13" spans="1:12" x14ac:dyDescent="0.4">
      <c r="B13" s="221"/>
      <c r="C13" s="222"/>
      <c r="D13" s="222"/>
      <c r="E13" s="222"/>
      <c r="F13" s="222"/>
      <c r="G13" s="222"/>
      <c r="H13" s="222"/>
      <c r="I13" s="222"/>
      <c r="J13" s="222"/>
      <c r="K13" s="223"/>
    </row>
    <row r="14" spans="1:12" x14ac:dyDescent="0.4">
      <c r="B14" s="221"/>
      <c r="C14" s="222"/>
      <c r="D14" s="222"/>
      <c r="E14" s="222"/>
      <c r="F14" s="222"/>
      <c r="G14" s="222"/>
      <c r="H14" s="222"/>
      <c r="I14" s="222"/>
      <c r="J14" s="222"/>
      <c r="K14" s="223"/>
    </row>
    <row r="15" spans="1:12" x14ac:dyDescent="0.4">
      <c r="B15" s="221"/>
      <c r="C15" s="222"/>
      <c r="D15" s="222"/>
      <c r="E15" s="222"/>
      <c r="F15" s="222"/>
      <c r="G15" s="222"/>
      <c r="H15" s="222"/>
      <c r="I15" s="222"/>
      <c r="J15" s="222"/>
      <c r="K15" s="223"/>
    </row>
    <row r="16" spans="1:12" x14ac:dyDescent="0.4">
      <c r="B16" s="221"/>
      <c r="C16" s="222"/>
      <c r="D16" s="222"/>
      <c r="E16" s="222"/>
      <c r="F16" s="222"/>
      <c r="G16" s="222"/>
      <c r="H16" s="222"/>
      <c r="I16" s="222"/>
      <c r="J16" s="222"/>
      <c r="K16" s="223"/>
    </row>
    <row r="17" spans="2:11" x14ac:dyDescent="0.4">
      <c r="B17" s="221"/>
      <c r="C17" s="222"/>
      <c r="D17" s="222"/>
      <c r="E17" s="222"/>
      <c r="F17" s="222"/>
      <c r="G17" s="222"/>
      <c r="H17" s="222"/>
      <c r="I17" s="222"/>
      <c r="J17" s="222"/>
      <c r="K17" s="223"/>
    </row>
    <row r="18" spans="2:11" x14ac:dyDescent="0.4">
      <c r="B18" s="221"/>
      <c r="C18" s="222"/>
      <c r="D18" s="222"/>
      <c r="E18" s="222"/>
      <c r="F18" s="222"/>
      <c r="G18" s="222"/>
      <c r="H18" s="222"/>
      <c r="I18" s="222"/>
      <c r="J18" s="222"/>
      <c r="K18" s="223"/>
    </row>
    <row r="19" spans="2:11" x14ac:dyDescent="0.4">
      <c r="B19" s="221"/>
      <c r="C19" s="222"/>
      <c r="D19" s="222"/>
      <c r="E19" s="222"/>
      <c r="F19" s="222"/>
      <c r="G19" s="222"/>
      <c r="H19" s="222"/>
      <c r="I19" s="222"/>
      <c r="J19" s="222"/>
      <c r="K19" s="223"/>
    </row>
    <row r="20" spans="2:11" x14ac:dyDescent="0.4">
      <c r="B20" s="221"/>
      <c r="C20" s="222"/>
      <c r="D20" s="222"/>
      <c r="E20" s="222"/>
      <c r="F20" s="222"/>
      <c r="G20" s="222"/>
      <c r="H20" s="222"/>
      <c r="I20" s="222"/>
      <c r="J20" s="222"/>
      <c r="K20" s="223"/>
    </row>
    <row r="21" spans="2:11" x14ac:dyDescent="0.4">
      <c r="B21" s="221"/>
      <c r="C21" s="222"/>
      <c r="D21" s="222"/>
      <c r="E21" s="222"/>
      <c r="F21" s="222"/>
      <c r="G21" s="222"/>
      <c r="H21" s="222"/>
      <c r="I21" s="222"/>
      <c r="J21" s="222"/>
      <c r="K21" s="223"/>
    </row>
    <row r="22" spans="2:11" x14ac:dyDescent="0.4">
      <c r="B22" s="221"/>
      <c r="C22" s="222"/>
      <c r="D22" s="222"/>
      <c r="E22" s="222"/>
      <c r="F22" s="222"/>
      <c r="G22" s="222"/>
      <c r="H22" s="222"/>
      <c r="I22" s="222"/>
      <c r="J22" s="222"/>
      <c r="K22" s="223"/>
    </row>
    <row r="23" spans="2:11" x14ac:dyDescent="0.4">
      <c r="B23" s="221"/>
      <c r="C23" s="222"/>
      <c r="D23" s="222"/>
      <c r="E23" s="222"/>
      <c r="F23" s="222"/>
      <c r="G23" s="222"/>
      <c r="H23" s="222"/>
      <c r="I23" s="222"/>
      <c r="J23" s="222"/>
      <c r="K23" s="223"/>
    </row>
    <row r="24" spans="2:11" x14ac:dyDescent="0.4">
      <c r="B24" s="221"/>
      <c r="C24" s="222"/>
      <c r="D24" s="222"/>
      <c r="E24" s="222"/>
      <c r="F24" s="222"/>
      <c r="G24" s="222"/>
      <c r="H24" s="222"/>
      <c r="I24" s="222"/>
      <c r="J24" s="222"/>
      <c r="K24" s="223"/>
    </row>
    <row r="25" spans="2:11" x14ac:dyDescent="0.4">
      <c r="B25" s="221"/>
      <c r="C25" s="222"/>
      <c r="D25" s="222"/>
      <c r="E25" s="222"/>
      <c r="F25" s="222"/>
      <c r="G25" s="222"/>
      <c r="H25" s="222"/>
      <c r="I25" s="222"/>
      <c r="J25" s="222"/>
      <c r="K25" s="223"/>
    </row>
    <row r="26" spans="2:11" x14ac:dyDescent="0.4">
      <c r="B26" s="221"/>
      <c r="C26" s="222"/>
      <c r="D26" s="222"/>
      <c r="E26" s="222"/>
      <c r="F26" s="222"/>
      <c r="G26" s="222"/>
      <c r="H26" s="222"/>
      <c r="I26" s="222"/>
      <c r="J26" s="222"/>
      <c r="K26" s="223"/>
    </row>
    <row r="27" spans="2:11" x14ac:dyDescent="0.4">
      <c r="B27" s="221"/>
      <c r="C27" s="222"/>
      <c r="D27" s="222"/>
      <c r="E27" s="222"/>
      <c r="F27" s="222"/>
      <c r="G27" s="222"/>
      <c r="H27" s="222"/>
      <c r="I27" s="222"/>
      <c r="J27" s="222"/>
      <c r="K27" s="223"/>
    </row>
    <row r="28" spans="2:11" x14ac:dyDescent="0.4">
      <c r="B28" s="221"/>
      <c r="C28" s="222"/>
      <c r="D28" s="222"/>
      <c r="E28" s="222"/>
      <c r="F28" s="222"/>
      <c r="G28" s="222"/>
      <c r="H28" s="222"/>
      <c r="I28" s="222"/>
      <c r="J28" s="222"/>
      <c r="K28" s="223"/>
    </row>
    <row r="29" spans="2:11" x14ac:dyDescent="0.4">
      <c r="B29" s="221"/>
      <c r="C29" s="222"/>
      <c r="D29" s="222"/>
      <c r="E29" s="222"/>
      <c r="F29" s="222"/>
      <c r="G29" s="222"/>
      <c r="H29" s="222"/>
      <c r="I29" s="222"/>
      <c r="J29" s="222"/>
      <c r="K29" s="223"/>
    </row>
    <row r="30" spans="2:11" x14ac:dyDescent="0.4">
      <c r="B30" s="221"/>
      <c r="C30" s="222"/>
      <c r="D30" s="222"/>
      <c r="E30" s="222"/>
      <c r="F30" s="222"/>
      <c r="G30" s="222"/>
      <c r="H30" s="222"/>
      <c r="I30" s="222"/>
      <c r="J30" s="222"/>
      <c r="K30" s="223"/>
    </row>
    <row r="31" spans="2:11" x14ac:dyDescent="0.4">
      <c r="B31" s="221"/>
      <c r="C31" s="222"/>
      <c r="D31" s="222"/>
      <c r="E31" s="222"/>
      <c r="F31" s="222"/>
      <c r="G31" s="222"/>
      <c r="H31" s="222"/>
      <c r="I31" s="222"/>
      <c r="J31" s="222"/>
      <c r="K31" s="223"/>
    </row>
    <row r="32" spans="2:11" x14ac:dyDescent="0.4">
      <c r="B32" s="221"/>
      <c r="C32" s="222"/>
      <c r="D32" s="222"/>
      <c r="E32" s="222"/>
      <c r="F32" s="222"/>
      <c r="G32" s="222"/>
      <c r="H32" s="222"/>
      <c r="I32" s="222"/>
      <c r="J32" s="222"/>
      <c r="K32" s="223"/>
    </row>
    <row r="33" spans="2:11" x14ac:dyDescent="0.4">
      <c r="B33" s="221"/>
      <c r="C33" s="222"/>
      <c r="D33" s="222"/>
      <c r="E33" s="222"/>
      <c r="F33" s="222"/>
      <c r="G33" s="222"/>
      <c r="H33" s="222"/>
      <c r="I33" s="222"/>
      <c r="J33" s="222"/>
      <c r="K33" s="223"/>
    </row>
    <row r="34" spans="2:11" x14ac:dyDescent="0.4">
      <c r="B34" s="224"/>
      <c r="C34" s="225"/>
      <c r="D34" s="225"/>
      <c r="E34" s="225"/>
      <c r="F34" s="225"/>
      <c r="G34" s="225"/>
      <c r="H34" s="225"/>
      <c r="I34" s="225"/>
      <c r="J34" s="225"/>
      <c r="K34" s="226"/>
    </row>
    <row r="36" spans="2:11" ht="21" x14ac:dyDescent="0.4">
      <c r="B36" s="227" t="s">
        <v>0</v>
      </c>
      <c r="C36" s="227"/>
      <c r="D36" s="227"/>
    </row>
  </sheetData>
  <sheetProtection selectLockedCells="1"/>
  <mergeCells count="2">
    <mergeCell ref="B4:K34"/>
    <mergeCell ref="B36:D36"/>
  </mergeCells>
  <phoneticPr fontId="2"/>
  <hyperlinks>
    <hyperlink ref="B36" location="自己点検シート!A1" display="→自己点検を開始する。" xr:uid="{84D1A2B1-F78C-42D8-9666-8CF4F37E95C8}"/>
  </hyperlinks>
  <pageMargins left="0.7" right="0.7" top="0.75" bottom="0.75" header="0.3" footer="0.3"/>
  <pageSetup paperSize="9" scale="53" orientation="portrait" r:id="rId1"/>
  <customProperties>
    <customPr name="OrphanNamesChecke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A7DD-038C-4156-86DA-72BDE9E7F729}">
  <dimension ref="B2:B25"/>
  <sheetViews>
    <sheetView showGridLines="0" showRowColHeaders="0" topLeftCell="A33" workbookViewId="0"/>
  </sheetViews>
  <sheetFormatPr defaultRowHeight="18.75" x14ac:dyDescent="0.4"/>
  <cols>
    <col min="1" max="1" width="4.125" customWidth="1"/>
  </cols>
  <sheetData>
    <row r="2" spans="2:2" ht="21" x14ac:dyDescent="0.4">
      <c r="B2" s="92" t="s">
        <v>1</v>
      </c>
    </row>
    <row r="3" spans="2:2" x14ac:dyDescent="0.4">
      <c r="B3" s="131" t="s">
        <v>2</v>
      </c>
    </row>
    <row r="25" spans="2:2" x14ac:dyDescent="0.4">
      <c r="B25" s="131" t="s">
        <v>3</v>
      </c>
    </row>
  </sheetData>
  <sheetProtection algorithmName="SHA-1" hashValue="AvCV4cCJIyyPEUI/n3bAxFbI50s=" saltValue="3n/3BATotBCEszlLx60OOw==" spinCount="100000" sheet="1" objects="1" scenarios="1" selectLockedCells="1"/>
  <phoneticPr fontId="2"/>
  <pageMargins left="0.7" right="0.7" top="0.75" bottom="0.75" header="0.3" footer="0.3"/>
  <customProperties>
    <customPr name="OrphanNamesChecked" r:id="rId1"/>
  </customProperti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C719C-575A-4052-9C86-CE127EFF1E53}">
  <sheetPr>
    <pageSetUpPr fitToPage="1"/>
  </sheetPr>
  <dimension ref="A1:H43"/>
  <sheetViews>
    <sheetView showGridLines="0" showRowColHeaders="0" topLeftCell="A7" zoomScaleNormal="100" zoomScaleSheetLayoutView="90" workbookViewId="0">
      <selection activeCell="B5" sqref="B5"/>
    </sheetView>
  </sheetViews>
  <sheetFormatPr defaultColWidth="12.625" defaultRowHeight="15" customHeight="1" x14ac:dyDescent="0.4"/>
  <cols>
    <col min="1" max="1" width="5.875" style="3" customWidth="1"/>
    <col min="2" max="2" width="17.25" style="3" customWidth="1"/>
    <col min="3" max="3" width="27.625" style="3" customWidth="1"/>
    <col min="4" max="5" width="50.625" style="3" customWidth="1"/>
    <col min="6" max="6" width="13.625" style="3" customWidth="1"/>
    <col min="7" max="7" width="27.25" style="3" customWidth="1"/>
    <col min="8" max="8" width="15.25" style="3" customWidth="1"/>
    <col min="9" max="16384" width="12.625" style="3"/>
  </cols>
  <sheetData>
    <row r="1" spans="1:8" ht="24.75" customHeight="1" thickBot="1" x14ac:dyDescent="0.45">
      <c r="A1" s="4"/>
      <c r="B1" s="1" t="s">
        <v>4</v>
      </c>
      <c r="C1" s="2"/>
      <c r="D1" s="2"/>
      <c r="E1" s="2"/>
      <c r="H1" s="4"/>
    </row>
    <row r="2" spans="1:8" ht="24.75" customHeight="1" thickBot="1" x14ac:dyDescent="0.45">
      <c r="B2" s="1"/>
      <c r="C2" s="2"/>
      <c r="D2" s="2"/>
      <c r="E2" s="2"/>
      <c r="G2" s="5" t="str">
        <f>IF(COUNTIF($H$14:$H$40,"未選択")&gt;0,"未回答あり","回答完了")</f>
        <v>未回答あり</v>
      </c>
      <c r="H2" s="6"/>
    </row>
    <row r="3" spans="1:8" ht="24.75" customHeight="1" x14ac:dyDescent="0.4">
      <c r="B3" s="7" t="s">
        <v>5</v>
      </c>
      <c r="C3" s="99"/>
      <c r="D3" s="100"/>
      <c r="E3" s="100"/>
      <c r="F3" s="100"/>
      <c r="G3" s="100"/>
      <c r="H3" s="4"/>
    </row>
    <row r="4" spans="1:8" ht="15.75" x14ac:dyDescent="0.4">
      <c r="B4" s="8" t="s">
        <v>6</v>
      </c>
      <c r="C4" s="8" t="s">
        <v>7</v>
      </c>
      <c r="D4" s="8" t="s">
        <v>8</v>
      </c>
      <c r="E4" s="100"/>
      <c r="F4" s="100"/>
      <c r="G4" s="100"/>
      <c r="H4" s="4"/>
    </row>
    <row r="5" spans="1:8" ht="39.75" customHeight="1" x14ac:dyDescent="0.4">
      <c r="B5" s="148"/>
      <c r="C5" s="101" t="str">
        <f>IFERROR(VLOOKUP($B$5,【非表示】団体コード!$A$2:$F$1790,2,FALSE),"団体コードをご確認ください。")</f>
        <v>団体コードをご確認ください。</v>
      </c>
      <c r="D5" s="149" t="str">
        <f>IFERROR(VLOOKUP(B5,【非表示】団体コード!$A$2:$F$1790,3,FALSE),"-")</f>
        <v>-</v>
      </c>
      <c r="E5" s="100"/>
      <c r="F5" s="100"/>
      <c r="G5" s="185" t="s">
        <v>9</v>
      </c>
    </row>
    <row r="6" spans="1:8" ht="21" customHeight="1" x14ac:dyDescent="0.4">
      <c r="B6" s="102" t="str">
        <f>IFERROR(IF(OR($B$5="○○○市",$B$5=""),"団体コードが未入力です。",""),"団体コードをご確認ください。")</f>
        <v>団体コードが未入力です。</v>
      </c>
      <c r="C6" s="103"/>
      <c r="D6" s="100"/>
      <c r="E6" s="100"/>
      <c r="F6" s="100"/>
      <c r="G6" s="100"/>
      <c r="H6" s="4"/>
    </row>
    <row r="7" spans="1:8" ht="59.45" customHeight="1" x14ac:dyDescent="0.4">
      <c r="B7" s="230" t="s">
        <v>10</v>
      </c>
      <c r="C7" s="231"/>
      <c r="D7" s="231"/>
      <c r="E7" s="231"/>
      <c r="F7" s="231"/>
      <c r="G7" s="231"/>
      <c r="H7" s="4"/>
    </row>
    <row r="8" spans="1:8" ht="37.5" hidden="1" customHeight="1" x14ac:dyDescent="0.4">
      <c r="B8" s="231"/>
      <c r="C8" s="231"/>
      <c r="D8" s="231"/>
      <c r="E8" s="231"/>
      <c r="F8" s="231"/>
      <c r="G8" s="231"/>
      <c r="H8" s="4"/>
    </row>
    <row r="9" spans="1:8" ht="37.5" hidden="1" customHeight="1" x14ac:dyDescent="0.4">
      <c r="B9" s="231"/>
      <c r="C9" s="231"/>
      <c r="D9" s="231"/>
      <c r="E9" s="231"/>
      <c r="F9" s="231"/>
      <c r="G9" s="231"/>
    </row>
    <row r="10" spans="1:8" ht="15" customHeight="1" x14ac:dyDescent="0.4">
      <c r="B10" s="100"/>
      <c r="C10" s="103"/>
      <c r="D10" s="103"/>
      <c r="E10" s="103"/>
      <c r="F10" s="103"/>
      <c r="G10" s="103"/>
    </row>
    <row r="11" spans="1:8" ht="47.25" x14ac:dyDescent="0.4">
      <c r="B11" s="104" t="s">
        <v>11</v>
      </c>
      <c r="C11" s="104" t="s">
        <v>12</v>
      </c>
      <c r="D11" s="235" t="s">
        <v>13</v>
      </c>
      <c r="E11" s="236"/>
      <c r="F11" s="105" t="s">
        <v>14</v>
      </c>
      <c r="G11" s="105" t="s">
        <v>3822</v>
      </c>
    </row>
    <row r="12" spans="1:8" s="9" customFormat="1" ht="121.5" customHeight="1" x14ac:dyDescent="0.4">
      <c r="B12" s="106" t="s">
        <v>15</v>
      </c>
      <c r="C12" s="107"/>
      <c r="D12" s="237" t="s">
        <v>16</v>
      </c>
      <c r="E12" s="238"/>
      <c r="F12" s="216" t="s">
        <v>17</v>
      </c>
      <c r="G12" s="217"/>
    </row>
    <row r="13" spans="1:8" s="9" customFormat="1" ht="137.25" customHeight="1" x14ac:dyDescent="0.4">
      <c r="B13" s="106" t="s">
        <v>18</v>
      </c>
      <c r="C13" s="107"/>
      <c r="D13" s="237" t="s">
        <v>19</v>
      </c>
      <c r="E13" s="238"/>
      <c r="F13" s="216" t="s">
        <v>20</v>
      </c>
      <c r="G13" s="217" t="s">
        <v>21</v>
      </c>
    </row>
    <row r="14" spans="1:8" ht="126.75" customHeight="1" x14ac:dyDescent="0.4">
      <c r="B14" s="108">
        <f>ROW()-13</f>
        <v>1</v>
      </c>
      <c r="C14" s="109" t="s">
        <v>22</v>
      </c>
      <c r="D14" s="228" t="s">
        <v>23</v>
      </c>
      <c r="E14" s="229"/>
      <c r="F14" s="110"/>
      <c r="G14" s="111"/>
      <c r="H14" s="69" t="str">
        <f>IF(AND(F14&lt;&gt;""),"","未選択")</f>
        <v>未選択</v>
      </c>
    </row>
    <row r="15" spans="1:8" ht="114" customHeight="1" x14ac:dyDescent="0.4">
      <c r="B15" s="108">
        <f t="shared" ref="B15:B40" si="0">ROW()-13</f>
        <v>2</v>
      </c>
      <c r="C15" s="112"/>
      <c r="D15" s="228" t="s">
        <v>24</v>
      </c>
      <c r="E15" s="229"/>
      <c r="F15" s="110"/>
      <c r="G15" s="111"/>
      <c r="H15" s="69" t="str">
        <f t="shared" ref="H15:H40" si="1">IF(AND(F15&lt;&gt;""),"","未選択")</f>
        <v>未選択</v>
      </c>
    </row>
    <row r="16" spans="1:8" ht="190.5" customHeight="1" x14ac:dyDescent="0.4">
      <c r="B16" s="108">
        <f t="shared" si="0"/>
        <v>3</v>
      </c>
      <c r="C16" s="112"/>
      <c r="D16" s="228" t="s">
        <v>25</v>
      </c>
      <c r="E16" s="229"/>
      <c r="F16" s="110"/>
      <c r="G16" s="111"/>
      <c r="H16" s="69" t="str">
        <f t="shared" si="1"/>
        <v>未選択</v>
      </c>
    </row>
    <row r="17" spans="2:8" ht="204.75" customHeight="1" x14ac:dyDescent="0.4">
      <c r="B17" s="108">
        <f t="shared" si="0"/>
        <v>4</v>
      </c>
      <c r="C17" s="112"/>
      <c r="D17" s="228" t="s">
        <v>26</v>
      </c>
      <c r="E17" s="229"/>
      <c r="F17" s="110"/>
      <c r="G17" s="113"/>
      <c r="H17" s="69" t="str">
        <f t="shared" si="1"/>
        <v>未選択</v>
      </c>
    </row>
    <row r="18" spans="2:8" ht="128.25" customHeight="1" x14ac:dyDescent="0.4">
      <c r="B18" s="108">
        <f t="shared" si="0"/>
        <v>5</v>
      </c>
      <c r="C18" s="112"/>
      <c r="D18" s="228" t="s">
        <v>27</v>
      </c>
      <c r="E18" s="229"/>
      <c r="F18" s="110"/>
      <c r="G18" s="113"/>
      <c r="H18" s="69" t="str">
        <f t="shared" si="1"/>
        <v>未選択</v>
      </c>
    </row>
    <row r="19" spans="2:8" ht="156.75" customHeight="1" x14ac:dyDescent="0.4">
      <c r="B19" s="108">
        <f t="shared" si="0"/>
        <v>6</v>
      </c>
      <c r="C19" s="112"/>
      <c r="D19" s="228" t="s">
        <v>28</v>
      </c>
      <c r="E19" s="229"/>
      <c r="F19" s="110"/>
      <c r="G19" s="113"/>
      <c r="H19" s="69" t="str">
        <f t="shared" si="1"/>
        <v>未選択</v>
      </c>
    </row>
    <row r="20" spans="2:8" ht="191.25" customHeight="1" x14ac:dyDescent="0.4">
      <c r="B20" s="108">
        <f t="shared" si="0"/>
        <v>7</v>
      </c>
      <c r="C20" s="114"/>
      <c r="D20" s="228" t="s">
        <v>29</v>
      </c>
      <c r="E20" s="229"/>
      <c r="F20" s="110"/>
      <c r="G20" s="113"/>
      <c r="H20" s="69" t="str">
        <f t="shared" si="1"/>
        <v>未選択</v>
      </c>
    </row>
    <row r="21" spans="2:8" ht="123.75" customHeight="1" x14ac:dyDescent="0.4">
      <c r="B21" s="108">
        <f t="shared" si="0"/>
        <v>8</v>
      </c>
      <c r="C21" s="109" t="s">
        <v>30</v>
      </c>
      <c r="D21" s="228" t="s">
        <v>31</v>
      </c>
      <c r="E21" s="229"/>
      <c r="F21" s="110"/>
      <c r="G21" s="113"/>
      <c r="H21" s="69" t="str">
        <f t="shared" si="1"/>
        <v>未選択</v>
      </c>
    </row>
    <row r="22" spans="2:8" ht="137.25" customHeight="1" x14ac:dyDescent="0.4">
      <c r="B22" s="108">
        <f t="shared" si="0"/>
        <v>9</v>
      </c>
      <c r="C22" s="112"/>
      <c r="D22" s="228" t="s">
        <v>32</v>
      </c>
      <c r="E22" s="229"/>
      <c r="F22" s="110"/>
      <c r="G22" s="113"/>
      <c r="H22" s="69" t="str">
        <f t="shared" si="1"/>
        <v>未選択</v>
      </c>
    </row>
    <row r="23" spans="2:8" ht="159" customHeight="1" x14ac:dyDescent="0.4">
      <c r="B23" s="108">
        <f t="shared" si="0"/>
        <v>10</v>
      </c>
      <c r="C23" s="112"/>
      <c r="D23" s="228" t="s">
        <v>3821</v>
      </c>
      <c r="E23" s="229"/>
      <c r="F23" s="110"/>
      <c r="G23" s="113"/>
      <c r="H23" s="69" t="str">
        <f t="shared" si="1"/>
        <v>未選択</v>
      </c>
    </row>
    <row r="24" spans="2:8" ht="184.5" customHeight="1" x14ac:dyDescent="0.4">
      <c r="B24" s="108">
        <f t="shared" si="0"/>
        <v>11</v>
      </c>
      <c r="C24" s="112"/>
      <c r="D24" s="228" t="s">
        <v>33</v>
      </c>
      <c r="E24" s="229"/>
      <c r="F24" s="110"/>
      <c r="G24" s="113"/>
      <c r="H24" s="69" t="str">
        <f t="shared" si="1"/>
        <v>未選択</v>
      </c>
    </row>
    <row r="25" spans="2:8" ht="156.75" customHeight="1" x14ac:dyDescent="0.4">
      <c r="B25" s="108">
        <f t="shared" si="0"/>
        <v>12</v>
      </c>
      <c r="C25" s="109" t="s">
        <v>34</v>
      </c>
      <c r="D25" s="228" t="s">
        <v>35</v>
      </c>
      <c r="E25" s="229"/>
      <c r="F25" s="110"/>
      <c r="G25" s="113"/>
      <c r="H25" s="69" t="str">
        <f t="shared" si="1"/>
        <v>未選択</v>
      </c>
    </row>
    <row r="26" spans="2:8" ht="165" customHeight="1" x14ac:dyDescent="0.4">
      <c r="B26" s="108">
        <f t="shared" si="0"/>
        <v>13</v>
      </c>
      <c r="C26" s="112"/>
      <c r="D26" s="228" t="s">
        <v>36</v>
      </c>
      <c r="E26" s="229"/>
      <c r="F26" s="110"/>
      <c r="G26" s="113"/>
      <c r="H26" s="69" t="str">
        <f t="shared" si="1"/>
        <v>未選択</v>
      </c>
    </row>
    <row r="27" spans="2:8" ht="123.75" customHeight="1" x14ac:dyDescent="0.4">
      <c r="B27" s="108">
        <f t="shared" si="0"/>
        <v>14</v>
      </c>
      <c r="C27" s="112"/>
      <c r="D27" s="228" t="s">
        <v>37</v>
      </c>
      <c r="E27" s="229"/>
      <c r="F27" s="110"/>
      <c r="G27" s="113"/>
      <c r="H27" s="69" t="str">
        <f t="shared" si="1"/>
        <v>未選択</v>
      </c>
    </row>
    <row r="28" spans="2:8" ht="168.75" customHeight="1" x14ac:dyDescent="0.4">
      <c r="B28" s="108">
        <f t="shared" si="0"/>
        <v>15</v>
      </c>
      <c r="C28" s="112"/>
      <c r="D28" s="228" t="s">
        <v>38</v>
      </c>
      <c r="E28" s="229"/>
      <c r="F28" s="110"/>
      <c r="G28" s="113"/>
      <c r="H28" s="69" t="str">
        <f t="shared" si="1"/>
        <v>未選択</v>
      </c>
    </row>
    <row r="29" spans="2:8" ht="121.5" customHeight="1" x14ac:dyDescent="0.4">
      <c r="B29" s="108">
        <f t="shared" si="0"/>
        <v>16</v>
      </c>
      <c r="C29" s="112"/>
      <c r="D29" s="228" t="s">
        <v>39</v>
      </c>
      <c r="E29" s="229"/>
      <c r="F29" s="110"/>
      <c r="G29" s="113"/>
      <c r="H29" s="69" t="str">
        <f t="shared" si="1"/>
        <v>未選択</v>
      </c>
    </row>
    <row r="30" spans="2:8" ht="135.75" customHeight="1" x14ac:dyDescent="0.4">
      <c r="B30" s="108">
        <f t="shared" si="0"/>
        <v>17</v>
      </c>
      <c r="C30" s="112"/>
      <c r="D30" s="228" t="s">
        <v>40</v>
      </c>
      <c r="E30" s="229"/>
      <c r="F30" s="110"/>
      <c r="G30" s="113"/>
      <c r="H30" s="69" t="str">
        <f t="shared" si="1"/>
        <v>未選択</v>
      </c>
    </row>
    <row r="31" spans="2:8" ht="142.5" customHeight="1" x14ac:dyDescent="0.4">
      <c r="B31" s="108">
        <f t="shared" si="0"/>
        <v>18</v>
      </c>
      <c r="C31" s="232" t="s">
        <v>41</v>
      </c>
      <c r="D31" s="228" t="s">
        <v>42</v>
      </c>
      <c r="E31" s="229"/>
      <c r="F31" s="110"/>
      <c r="G31" s="111"/>
      <c r="H31" s="69" t="str">
        <f t="shared" si="1"/>
        <v>未選択</v>
      </c>
    </row>
    <row r="32" spans="2:8" ht="124.5" customHeight="1" x14ac:dyDescent="0.4">
      <c r="B32" s="108">
        <f t="shared" si="0"/>
        <v>19</v>
      </c>
      <c r="C32" s="233"/>
      <c r="D32" s="228" t="s">
        <v>43</v>
      </c>
      <c r="E32" s="229"/>
      <c r="F32" s="110"/>
      <c r="G32" s="111"/>
      <c r="H32" s="69" t="str">
        <f t="shared" si="1"/>
        <v>未選択</v>
      </c>
    </row>
    <row r="33" spans="2:8" ht="174" customHeight="1" x14ac:dyDescent="0.4">
      <c r="B33" s="108">
        <f t="shared" si="0"/>
        <v>20</v>
      </c>
      <c r="C33" s="233"/>
      <c r="D33" s="228" t="s">
        <v>44</v>
      </c>
      <c r="E33" s="229"/>
      <c r="F33" s="110"/>
      <c r="G33" s="113"/>
      <c r="H33" s="69" t="str">
        <f t="shared" si="1"/>
        <v>未選択</v>
      </c>
    </row>
    <row r="34" spans="2:8" ht="205.5" customHeight="1" x14ac:dyDescent="0.4">
      <c r="B34" s="108">
        <f t="shared" si="0"/>
        <v>21</v>
      </c>
      <c r="C34" s="233"/>
      <c r="D34" s="228" t="s">
        <v>45</v>
      </c>
      <c r="E34" s="229"/>
      <c r="F34" s="110"/>
      <c r="G34" s="113"/>
      <c r="H34" s="69" t="str">
        <f t="shared" si="1"/>
        <v>未選択</v>
      </c>
    </row>
    <row r="35" spans="2:8" ht="189" customHeight="1" x14ac:dyDescent="0.4">
      <c r="B35" s="108">
        <f t="shared" si="0"/>
        <v>22</v>
      </c>
      <c r="C35" s="233"/>
      <c r="D35" s="228" t="s">
        <v>46</v>
      </c>
      <c r="E35" s="229"/>
      <c r="F35" s="110"/>
      <c r="G35" s="111"/>
      <c r="H35" s="69" t="str">
        <f t="shared" si="1"/>
        <v>未選択</v>
      </c>
    </row>
    <row r="36" spans="2:8" ht="126.75" customHeight="1" x14ac:dyDescent="0.4">
      <c r="B36" s="108">
        <f t="shared" si="0"/>
        <v>23</v>
      </c>
      <c r="C36" s="233"/>
      <c r="D36" s="228" t="s">
        <v>47</v>
      </c>
      <c r="E36" s="229"/>
      <c r="F36" s="110"/>
      <c r="G36" s="113"/>
      <c r="H36" s="69" t="str">
        <f t="shared" si="1"/>
        <v>未選択</v>
      </c>
    </row>
    <row r="37" spans="2:8" ht="189" customHeight="1" x14ac:dyDescent="0.4">
      <c r="B37" s="108">
        <f t="shared" si="0"/>
        <v>24</v>
      </c>
      <c r="C37" s="233"/>
      <c r="D37" s="228" t="s">
        <v>48</v>
      </c>
      <c r="E37" s="229"/>
      <c r="F37" s="110"/>
      <c r="G37" s="111"/>
      <c r="H37" s="69" t="str">
        <f t="shared" si="1"/>
        <v>未選択</v>
      </c>
    </row>
    <row r="38" spans="2:8" ht="145.5" customHeight="1" x14ac:dyDescent="0.4">
      <c r="B38" s="108">
        <f t="shared" si="0"/>
        <v>25</v>
      </c>
      <c r="C38" s="233"/>
      <c r="D38" s="228" t="s">
        <v>49</v>
      </c>
      <c r="E38" s="229"/>
      <c r="F38" s="110"/>
      <c r="G38" s="111"/>
      <c r="H38" s="69" t="str">
        <f t="shared" si="1"/>
        <v>未選択</v>
      </c>
    </row>
    <row r="39" spans="2:8" ht="172.9" customHeight="1" x14ac:dyDescent="0.4">
      <c r="B39" s="108">
        <f t="shared" si="0"/>
        <v>26</v>
      </c>
      <c r="C39" s="233"/>
      <c r="D39" s="228" t="s">
        <v>50</v>
      </c>
      <c r="E39" s="229"/>
      <c r="F39" s="110"/>
      <c r="G39" s="113"/>
      <c r="H39" s="69" t="str">
        <f t="shared" si="1"/>
        <v>未選択</v>
      </c>
    </row>
    <row r="40" spans="2:8" ht="188.25" customHeight="1" x14ac:dyDescent="0.4">
      <c r="B40" s="108">
        <f t="shared" si="0"/>
        <v>27</v>
      </c>
      <c r="C40" s="234"/>
      <c r="D40" s="228" t="s">
        <v>51</v>
      </c>
      <c r="E40" s="229"/>
      <c r="F40" s="110"/>
      <c r="G40" s="111"/>
      <c r="H40" s="69" t="str">
        <f t="shared" si="1"/>
        <v>未選択</v>
      </c>
    </row>
    <row r="43" spans="2:8" ht="32.25" customHeight="1" x14ac:dyDescent="0.4">
      <c r="G43" s="185" t="s">
        <v>9</v>
      </c>
    </row>
  </sheetData>
  <sheetProtection algorithmName="SHA-1" hashValue="/MYnAIxBucJ4LsOizNTD8/okODU=" saltValue="dFhCPAu5BD3EZ8mRALTNHA==" spinCount="100000" sheet="1" selectLockedCells="1"/>
  <mergeCells count="32">
    <mergeCell ref="B7:G9"/>
    <mergeCell ref="C31:C4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9:E39"/>
    <mergeCell ref="D40:E40"/>
    <mergeCell ref="D34:E34"/>
    <mergeCell ref="D35:E35"/>
    <mergeCell ref="D36:E36"/>
    <mergeCell ref="D37:E37"/>
    <mergeCell ref="D38:E38"/>
  </mergeCells>
  <phoneticPr fontId="2"/>
  <conditionalFormatting sqref="F12:F40">
    <cfRule type="expression" dxfId="2" priority="32">
      <formula>$H12="入力してください"</formula>
    </cfRule>
  </conditionalFormatting>
  <conditionalFormatting sqref="G2:H2">
    <cfRule type="cellIs" dxfId="1" priority="30" operator="equal">
      <formula>"回答完了"</formula>
    </cfRule>
    <cfRule type="cellIs" dxfId="0" priority="31" operator="equal">
      <formula>"未回答あり"</formula>
    </cfRule>
  </conditionalFormatting>
  <dataValidations count="1">
    <dataValidation type="list" allowBlank="1" showErrorMessage="1" sqref="F12" xr:uid="{B55822F0-096E-4246-96AF-F387E340C977}">
      <formula1>"①,②,➂,④,⑤"</formula1>
    </dataValidation>
  </dataValidations>
  <hyperlinks>
    <hyperlink ref="G5" location="自己点検結果!A1" display="→自己点検結果へ" xr:uid="{9145E05C-2485-483F-B1A4-EADCE5884E81}"/>
    <hyperlink ref="G43" location="自己点検結果!A1" display="→自己点検結果へ" xr:uid="{A8E0D112-0AE9-4CE0-9F0B-B8B4C1D36AE6}"/>
  </hyperlinks>
  <pageMargins left="0.78740157480314965" right="0.59055118110236227" top="0.39370078740157483" bottom="0.39370078740157483" header="0" footer="0"/>
  <pageSetup paperSize="9" scale="38" fitToHeight="0" orientation="portrait" r:id="rId1"/>
  <headerFooter>
    <oddFooter>&amp;L国立研究開発法人情報通信研究機構（NICT）&amp;C&amp;P/&amp;RCSIRT成熟度調査　自己点検ツール　</oddFooter>
  </headerFooter>
  <customProperties>
    <customPr name="OrphanNamesChecked" r:id="rId2"/>
  </customProperties>
  <extLst>
    <ext xmlns:x14="http://schemas.microsoft.com/office/spreadsheetml/2009/9/main" uri="{CCE6A557-97BC-4b89-ADB6-D9C93CAAB3DF}">
      <x14:dataValidations xmlns:xm="http://schemas.microsoft.com/office/excel/2006/main" count="27">
        <x14:dataValidation type="list" allowBlank="1" showErrorMessage="1" xr:uid="{EC20D0AB-F1A4-4C98-8C31-FCBA174E47BA}">
          <x14:formula1>
            <xm:f>【非表示】プルダウン!$C$3:$L$3</xm:f>
          </x14:formula1>
          <xm:sqref>F14</xm:sqref>
        </x14:dataValidation>
        <x14:dataValidation type="list" allowBlank="1" showErrorMessage="1" xr:uid="{56CA38AC-81F5-42D6-B0C7-082F76E764F7}">
          <x14:formula1>
            <xm:f>【非表示】プルダウン!$C$4:$L$4</xm:f>
          </x14:formula1>
          <xm:sqref>F15 F13</xm:sqref>
        </x14:dataValidation>
        <x14:dataValidation type="list" allowBlank="1" showErrorMessage="1" xr:uid="{687A2A3A-A0B9-4FAF-96E5-4A0772FCCB0F}">
          <x14:formula1>
            <xm:f>【非表示】プルダウン!$C$5:$L$5</xm:f>
          </x14:formula1>
          <xm:sqref>F16</xm:sqref>
        </x14:dataValidation>
        <x14:dataValidation type="list" allowBlank="1" showErrorMessage="1" xr:uid="{401E3791-0A4D-4DC9-A901-D77945FD36ED}">
          <x14:formula1>
            <xm:f>【非表示】プルダウン!$C$6:$L$6</xm:f>
          </x14:formula1>
          <xm:sqref>F17</xm:sqref>
        </x14:dataValidation>
        <x14:dataValidation type="list" allowBlank="1" showErrorMessage="1" xr:uid="{4325D2F4-1A5B-495C-B73D-6DD0E48DC93B}">
          <x14:formula1>
            <xm:f>【非表示】プルダウン!$C$7:$L$7</xm:f>
          </x14:formula1>
          <xm:sqref>F18</xm:sqref>
        </x14:dataValidation>
        <x14:dataValidation type="list" allowBlank="1" showErrorMessage="1" xr:uid="{5E8F9AE6-8C71-41B9-90B9-1F277F8175A2}">
          <x14:formula1>
            <xm:f>【非表示】プルダウン!$C$8:$L$8</xm:f>
          </x14:formula1>
          <xm:sqref>F19</xm:sqref>
        </x14:dataValidation>
        <x14:dataValidation type="list" allowBlank="1" showErrorMessage="1" xr:uid="{D87D4C71-770D-45EE-B28B-2B78572A165A}">
          <x14:formula1>
            <xm:f>【非表示】プルダウン!$C$9:$L$9</xm:f>
          </x14:formula1>
          <xm:sqref>F20</xm:sqref>
        </x14:dataValidation>
        <x14:dataValidation type="list" allowBlank="1" showErrorMessage="1" xr:uid="{96CC06CF-2656-480E-AF69-0486B9543430}">
          <x14:formula1>
            <xm:f>【非表示】プルダウン!$C$10:$L$10</xm:f>
          </x14:formula1>
          <xm:sqref>F21</xm:sqref>
        </x14:dataValidation>
        <x14:dataValidation type="list" allowBlank="1" showErrorMessage="1" xr:uid="{484AA5CF-9626-4E48-9E6F-72B7A9EBEC22}">
          <x14:formula1>
            <xm:f>【非表示】プルダウン!$C$11:$L$11</xm:f>
          </x14:formula1>
          <xm:sqref>F22</xm:sqref>
        </x14:dataValidation>
        <x14:dataValidation type="list" allowBlank="1" showErrorMessage="1" xr:uid="{204662F1-50C5-43C3-BE96-682694D946F9}">
          <x14:formula1>
            <xm:f>【非表示】プルダウン!$C$12:$L$12</xm:f>
          </x14:formula1>
          <xm:sqref>F23</xm:sqref>
        </x14:dataValidation>
        <x14:dataValidation type="list" allowBlank="1" showErrorMessage="1" xr:uid="{1D636752-363D-462C-B6AB-CAB9E8221D35}">
          <x14:formula1>
            <xm:f>【非表示】プルダウン!$C$13:$L$13</xm:f>
          </x14:formula1>
          <xm:sqref>F24</xm:sqref>
        </x14:dataValidation>
        <x14:dataValidation type="list" allowBlank="1" showErrorMessage="1" xr:uid="{FB288198-549D-4458-BF9E-BCDB69EC6E76}">
          <x14:formula1>
            <xm:f>【非表示】プルダウン!$C$14:$L$14</xm:f>
          </x14:formula1>
          <xm:sqref>F25</xm:sqref>
        </x14:dataValidation>
        <x14:dataValidation type="list" allowBlank="1" showErrorMessage="1" xr:uid="{DA5293FC-7482-462F-8F8A-492D250A6113}">
          <x14:formula1>
            <xm:f>【非表示】プルダウン!$C$15:$L$15</xm:f>
          </x14:formula1>
          <xm:sqref>F26</xm:sqref>
        </x14:dataValidation>
        <x14:dataValidation type="list" allowBlank="1" showErrorMessage="1" xr:uid="{B74CF9F4-0988-434D-A54F-01EE22B3B4D4}">
          <x14:formula1>
            <xm:f>【非表示】プルダウン!$C$16:$L$16</xm:f>
          </x14:formula1>
          <xm:sqref>F27</xm:sqref>
        </x14:dataValidation>
        <x14:dataValidation type="list" allowBlank="1" showErrorMessage="1" xr:uid="{AE75BCF3-6DB5-4EF7-B476-3F471AEA1814}">
          <x14:formula1>
            <xm:f>【非表示】プルダウン!$C$17:$L$17</xm:f>
          </x14:formula1>
          <xm:sqref>F28</xm:sqref>
        </x14:dataValidation>
        <x14:dataValidation type="list" allowBlank="1" showErrorMessage="1" xr:uid="{3841EBBB-9008-44E2-A35F-E2378D05690C}">
          <x14:formula1>
            <xm:f>【非表示】プルダウン!$C$18:$L$18</xm:f>
          </x14:formula1>
          <xm:sqref>F29</xm:sqref>
        </x14:dataValidation>
        <x14:dataValidation type="list" allowBlank="1" showErrorMessage="1" xr:uid="{FBF83A43-0390-481E-96CE-8BAC2C24D7E9}">
          <x14:formula1>
            <xm:f>【非表示】プルダウン!$C$19:$L$19</xm:f>
          </x14:formula1>
          <xm:sqref>F30</xm:sqref>
        </x14:dataValidation>
        <x14:dataValidation type="list" allowBlank="1" showErrorMessage="1" xr:uid="{716318C9-935B-418E-9ECB-DCDDF8232936}">
          <x14:formula1>
            <xm:f>【非表示】プルダウン!$C$20:$L$20</xm:f>
          </x14:formula1>
          <xm:sqref>F31</xm:sqref>
        </x14:dataValidation>
        <x14:dataValidation type="list" allowBlank="1" showErrorMessage="1" xr:uid="{CB990835-A0F5-4E48-A066-D1DEE3527ADF}">
          <x14:formula1>
            <xm:f>【非表示】プルダウン!$C$21:$L$21</xm:f>
          </x14:formula1>
          <xm:sqref>F32</xm:sqref>
        </x14:dataValidation>
        <x14:dataValidation type="list" allowBlank="1" showErrorMessage="1" xr:uid="{26259116-BBC2-48A5-8989-3D855C9EE32B}">
          <x14:formula1>
            <xm:f>【非表示】プルダウン!$C$22:$L$22</xm:f>
          </x14:formula1>
          <xm:sqref>F33</xm:sqref>
        </x14:dataValidation>
        <x14:dataValidation type="list" allowBlank="1" showErrorMessage="1" xr:uid="{B559C5E5-0D27-494F-AF92-BFF65FC3427A}">
          <x14:formula1>
            <xm:f>【非表示】プルダウン!$C$23:$L$23</xm:f>
          </x14:formula1>
          <xm:sqref>F34</xm:sqref>
        </x14:dataValidation>
        <x14:dataValidation type="list" allowBlank="1" showErrorMessage="1" xr:uid="{CA9EDF28-D998-4E92-B2A5-071EE2895943}">
          <x14:formula1>
            <xm:f>【非表示】プルダウン!$C$24:$L$24</xm:f>
          </x14:formula1>
          <xm:sqref>F35</xm:sqref>
        </x14:dataValidation>
        <x14:dataValidation type="list" allowBlank="1" showErrorMessage="1" xr:uid="{42DF672D-E496-43C6-8FA4-2D24C599E060}">
          <x14:formula1>
            <xm:f>【非表示】プルダウン!$C$25:$L$25</xm:f>
          </x14:formula1>
          <xm:sqref>F36</xm:sqref>
        </x14:dataValidation>
        <x14:dataValidation type="list" allowBlank="1" showErrorMessage="1" xr:uid="{1A0FCC27-A72C-4BF9-AF3A-AF95549C3B9B}">
          <x14:formula1>
            <xm:f>【非表示】プルダウン!$C$26:$L$26</xm:f>
          </x14:formula1>
          <xm:sqref>F37</xm:sqref>
        </x14:dataValidation>
        <x14:dataValidation type="list" allowBlank="1" showErrorMessage="1" xr:uid="{7CF7CE5A-8CC1-4154-9F35-2D133B9B7B38}">
          <x14:formula1>
            <xm:f>【非表示】プルダウン!$C$27:$L$27</xm:f>
          </x14:formula1>
          <xm:sqref>F38</xm:sqref>
        </x14:dataValidation>
        <x14:dataValidation type="list" allowBlank="1" showErrorMessage="1" xr:uid="{0F86CADB-7A2E-49E2-B8F4-F78E4247A0E1}">
          <x14:formula1>
            <xm:f>【非表示】プルダウン!$C$28:$L$28</xm:f>
          </x14:formula1>
          <xm:sqref>F39</xm:sqref>
        </x14:dataValidation>
        <x14:dataValidation type="list" allowBlank="1" showErrorMessage="1" xr:uid="{40839F23-657D-4887-AB5E-A42D866AB065}">
          <x14:formula1>
            <xm:f>【非表示】プルダウン!$C$29:$L$29</xm:f>
          </x14:formula1>
          <xm:sqref>F40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31B00-4908-48D9-A322-31768A0E56EF}">
  <sheetPr>
    <pageSetUpPr fitToPage="1"/>
  </sheetPr>
  <dimension ref="B1:AP92"/>
  <sheetViews>
    <sheetView showGridLines="0" showRowColHeaders="0" zoomScaleNormal="100" workbookViewId="0">
      <selection activeCell="C76" sqref="C76"/>
    </sheetView>
  </sheetViews>
  <sheetFormatPr defaultColWidth="9" defaultRowHeight="15.75" x14ac:dyDescent="0.4"/>
  <cols>
    <col min="1" max="1" width="5.75" style="131" customWidth="1"/>
    <col min="2" max="2" width="28.375" style="131" customWidth="1"/>
    <col min="3" max="5" width="15.625" style="131" customWidth="1"/>
    <col min="6" max="6" width="7.875" style="131" customWidth="1"/>
    <col min="7" max="7" width="13.25" style="131" customWidth="1"/>
    <col min="8" max="8" width="13" style="131" bestFit="1" customWidth="1"/>
    <col min="9" max="9" width="13.625" style="131" customWidth="1"/>
    <col min="10" max="16384" width="9" style="131"/>
  </cols>
  <sheetData>
    <row r="1" spans="2:23" ht="21" x14ac:dyDescent="0.4">
      <c r="B1" s="1" t="s">
        <v>52</v>
      </c>
    </row>
    <row r="2" spans="2:23" ht="18.600000000000001" customHeight="1" x14ac:dyDescent="0.4"/>
    <row r="3" spans="2:23" ht="18.600000000000001" customHeight="1" x14ac:dyDescent="0.4">
      <c r="B3" s="132" t="s">
        <v>53</v>
      </c>
      <c r="C3" s="239" t="s">
        <v>54</v>
      </c>
      <c r="D3" s="239"/>
      <c r="E3" s="133" t="s">
        <v>55</v>
      </c>
    </row>
    <row r="4" spans="2:23" ht="18.600000000000001" customHeight="1" x14ac:dyDescent="0.4">
      <c r="B4" s="242">
        <f>自己点検シート!$B$5</f>
        <v>0</v>
      </c>
      <c r="C4" s="240" t="str">
        <f>自己点検シート!$D$5</f>
        <v>-</v>
      </c>
      <c r="D4" s="240"/>
      <c r="E4" s="241" t="e">
        <f>【非表示】団体回答分析!$C$4</f>
        <v>#N/A</v>
      </c>
      <c r="G4" s="255" t="s">
        <v>56</v>
      </c>
      <c r="H4" s="255"/>
    </row>
    <row r="5" spans="2:23" ht="18.600000000000001" customHeight="1" x14ac:dyDescent="0.4">
      <c r="B5" s="240"/>
      <c r="C5" s="240"/>
      <c r="D5" s="240"/>
      <c r="E5" s="241"/>
      <c r="G5" s="255"/>
      <c r="H5" s="255"/>
      <c r="W5" s="134"/>
    </row>
    <row r="6" spans="2:23" ht="18.600000000000001" customHeight="1" x14ac:dyDescent="0.4">
      <c r="B6" s="135"/>
      <c r="C6" s="135"/>
      <c r="D6" s="135"/>
      <c r="E6" s="135"/>
      <c r="F6" s="136"/>
      <c r="G6" s="136"/>
      <c r="H6" s="136"/>
      <c r="I6" s="136"/>
      <c r="J6" s="136"/>
    </row>
    <row r="7" spans="2:23" ht="18.600000000000001" customHeight="1" x14ac:dyDescent="0.4">
      <c r="B7" s="137"/>
      <c r="C7" s="138" t="s">
        <v>3820</v>
      </c>
      <c r="D7" s="139" t="s">
        <v>57</v>
      </c>
      <c r="E7" s="140" t="s">
        <v>58</v>
      </c>
    </row>
    <row r="8" spans="2:23" ht="18.600000000000001" customHeight="1" x14ac:dyDescent="0.4">
      <c r="B8" s="137" t="s">
        <v>59</v>
      </c>
      <c r="C8" s="141" t="e">
        <f>AVERAGEIF(【非表示】団体回答分析!C11:I11,"&lt;&gt;#N/A")</f>
        <v>#DIV/0!</v>
      </c>
      <c r="D8" s="141" t="e">
        <f>AVERAGEIF(【非表示】団体回答分析!C9:I9,"&lt;&gt;#N/A")</f>
        <v>#DIV/0!</v>
      </c>
      <c r="E8" s="141" t="e">
        <f>AVERAGEIF(【非表示】団体回答分析!C10:I10,"&lt;&gt;#N/A")</f>
        <v>#DIV/0!</v>
      </c>
    </row>
    <row r="9" spans="2:23" ht="18.600000000000001" customHeight="1" x14ac:dyDescent="0.4">
      <c r="B9" s="137" t="s">
        <v>60</v>
      </c>
      <c r="C9" s="141" t="e">
        <f>AVERAGE(【非表示】団体回答分析!O24:Q24)</f>
        <v>#N/A</v>
      </c>
      <c r="D9" s="141" t="e">
        <f>AVERAGE(【非表示】団体回答分析!O22:Q22)</f>
        <v>#N/A</v>
      </c>
      <c r="E9" s="141" t="e">
        <f>AVERAGE(【非表示】団体回答分析!O23:Q23)</f>
        <v>#N/A</v>
      </c>
    </row>
    <row r="10" spans="2:23" ht="18.600000000000001" customHeight="1" x14ac:dyDescent="0.4">
      <c r="B10" s="137" t="s">
        <v>61</v>
      </c>
      <c r="C10" s="141" t="e">
        <f>AVERAGE(【非表示】団体回答分析!L11:Q11)</f>
        <v>#N/A</v>
      </c>
      <c r="D10" s="141" t="e">
        <f>AVERAGE(【非表示】団体回答分析!L9:Q9)</f>
        <v>#N/A</v>
      </c>
      <c r="E10" s="141" t="e">
        <f>AVERAGE(【非表示】団体回答分析!L10:Q10)</f>
        <v>#N/A</v>
      </c>
    </row>
    <row r="11" spans="2:23" ht="18.600000000000001" customHeight="1" x14ac:dyDescent="0.4">
      <c r="B11" s="137" t="s">
        <v>62</v>
      </c>
      <c r="C11" s="141" t="e">
        <f>AVERAGE(【非表示】団体回答分析!C24:L24)</f>
        <v>#N/A</v>
      </c>
      <c r="D11" s="141" t="e">
        <f>AVERAGE(【非表示】団体回答分析!C22:L22)</f>
        <v>#N/A</v>
      </c>
      <c r="E11" s="141" t="e">
        <f>AVERAGE(【非表示】団体回答分析!C23:L23)</f>
        <v>#N/A</v>
      </c>
      <c r="F11" s="142"/>
      <c r="G11" s="143"/>
    </row>
    <row r="12" spans="2:23" ht="18.600000000000001" customHeight="1" x14ac:dyDescent="0.4">
      <c r="B12" s="134"/>
      <c r="C12" s="134"/>
      <c r="D12" s="134"/>
      <c r="E12" s="134"/>
      <c r="F12" s="143"/>
      <c r="G12" s="143"/>
    </row>
    <row r="13" spans="2:23" ht="18.600000000000001" customHeight="1" x14ac:dyDescent="0.4">
      <c r="B13" s="134"/>
      <c r="C13" s="134"/>
      <c r="D13" s="134"/>
      <c r="E13" s="134"/>
      <c r="F13" s="143"/>
      <c r="G13" s="143"/>
    </row>
    <row r="14" spans="2:23" ht="18.600000000000001" customHeight="1" x14ac:dyDescent="0.4">
      <c r="B14" s="134"/>
      <c r="C14" s="134"/>
      <c r="D14" s="134"/>
      <c r="E14" s="134"/>
      <c r="F14" s="143"/>
      <c r="G14" s="143"/>
    </row>
    <row r="15" spans="2:23" ht="18.600000000000001" customHeight="1" x14ac:dyDescent="0.4">
      <c r="B15" s="134"/>
      <c r="C15" s="134"/>
      <c r="D15" s="134"/>
      <c r="E15" s="134"/>
      <c r="F15" s="143"/>
      <c r="G15" s="143"/>
    </row>
    <row r="16" spans="2:23" ht="18.600000000000001" customHeight="1" x14ac:dyDescent="0.4">
      <c r="B16" s="134"/>
      <c r="C16" s="134"/>
      <c r="D16" s="134"/>
      <c r="E16" s="134"/>
      <c r="F16" s="143"/>
      <c r="G16" s="143"/>
    </row>
    <row r="17" spans="2:16" ht="18.600000000000001" customHeight="1" x14ac:dyDescent="0.4">
      <c r="B17" s="134"/>
      <c r="C17" s="134"/>
      <c r="D17" s="134"/>
      <c r="E17" s="134"/>
      <c r="F17" s="143"/>
      <c r="G17" s="143"/>
    </row>
    <row r="18" spans="2:16" ht="18.600000000000001" customHeight="1" x14ac:dyDescent="0.4">
      <c r="B18" s="134"/>
      <c r="C18" s="134"/>
      <c r="D18" s="134"/>
      <c r="E18" s="134"/>
    </row>
    <row r="19" spans="2:16" ht="18.600000000000001" customHeight="1" x14ac:dyDescent="0.4">
      <c r="B19" s="134"/>
      <c r="C19" s="134"/>
      <c r="D19" s="134"/>
      <c r="E19" s="134"/>
    </row>
    <row r="20" spans="2:16" ht="23.25" customHeight="1" x14ac:dyDescent="0.4">
      <c r="B20" s="134"/>
      <c r="C20" s="134"/>
      <c r="D20" s="134"/>
      <c r="E20" s="134"/>
    </row>
    <row r="21" spans="2:16" ht="23.25" customHeight="1" x14ac:dyDescent="0.4">
      <c r="B21" s="134"/>
      <c r="C21" s="134"/>
      <c r="D21" s="134"/>
      <c r="E21" s="134"/>
    </row>
    <row r="22" spans="2:16" ht="23.25" customHeight="1" x14ac:dyDescent="0.4">
      <c r="B22" s="134"/>
      <c r="C22" s="134"/>
      <c r="D22" s="134"/>
      <c r="E22" s="134"/>
    </row>
    <row r="23" spans="2:16" ht="23.25" customHeight="1" x14ac:dyDescent="0.25">
      <c r="B23" s="134"/>
      <c r="C23" s="134"/>
      <c r="D23" s="134"/>
      <c r="E23" s="134"/>
      <c r="P23" s="144"/>
    </row>
    <row r="24" spans="2:16" x14ac:dyDescent="0.4">
      <c r="B24" s="134"/>
      <c r="C24" s="134"/>
      <c r="D24" s="134"/>
      <c r="E24" s="134"/>
    </row>
    <row r="25" spans="2:16" x14ac:dyDescent="0.4">
      <c r="B25" s="134"/>
      <c r="C25" s="134"/>
      <c r="D25" s="134"/>
      <c r="E25" s="134"/>
    </row>
    <row r="26" spans="2:16" x14ac:dyDescent="0.4">
      <c r="C26" s="134"/>
      <c r="E26" s="134"/>
    </row>
    <row r="27" spans="2:16" x14ac:dyDescent="0.4">
      <c r="C27" s="134"/>
      <c r="E27" s="134"/>
    </row>
    <row r="28" spans="2:16" x14ac:dyDescent="0.4">
      <c r="C28" s="134"/>
      <c r="E28" s="134"/>
    </row>
    <row r="29" spans="2:16" x14ac:dyDescent="0.4">
      <c r="C29" s="134"/>
      <c r="E29" s="134"/>
    </row>
    <row r="30" spans="2:16" x14ac:dyDescent="0.4">
      <c r="B30" s="131" t="s">
        <v>63</v>
      </c>
      <c r="C30" s="134"/>
      <c r="E30" s="134"/>
    </row>
    <row r="31" spans="2:16" x14ac:dyDescent="0.4">
      <c r="B31" s="145" t="s">
        <v>64</v>
      </c>
      <c r="C31" s="138" t="s">
        <v>3820</v>
      </c>
      <c r="D31" s="139" t="s">
        <v>57</v>
      </c>
      <c r="E31" s="140" t="s">
        <v>58</v>
      </c>
    </row>
    <row r="32" spans="2:16" x14ac:dyDescent="0.4">
      <c r="B32" s="145" t="s">
        <v>65</v>
      </c>
      <c r="C32" s="141" t="str">
        <f>IFERROR(HLOOKUP(C33,【非表示】団体回答分析!C$32:AC$36,5,FALSE),"-")</f>
        <v>-</v>
      </c>
      <c r="D32" s="141" t="str">
        <f>IFERROR(HLOOKUP(C33,【非表示】団体回答分析!C$32:AC$36,3,FALSE),"-")</f>
        <v>-</v>
      </c>
      <c r="E32" s="141" t="str">
        <f>IFERROR(HLOOKUP(C33,【非表示】団体回答分析!C$32:AC$36,4,FALSE),"-")</f>
        <v>-</v>
      </c>
    </row>
    <row r="33" spans="2:42" x14ac:dyDescent="0.4">
      <c r="B33" s="145" t="s">
        <v>66</v>
      </c>
      <c r="C33" s="241" t="str">
        <f>IFERROR(HLOOKUP(MIN(【非表示】団体回答分析!C16:I16),【非表示】団体回答分析!C16:I17,2,FALSE),"-")</f>
        <v>-</v>
      </c>
      <c r="D33" s="241"/>
      <c r="E33" s="241"/>
    </row>
    <row r="34" spans="2:42" ht="15.75" customHeight="1" x14ac:dyDescent="0.4">
      <c r="B34" s="243" t="s">
        <v>67</v>
      </c>
      <c r="C34" s="246" t="str">
        <f>IFERROR(VLOOKUP(C33,【非表示】助言一覧!A:D,3,FALSE),"該当なし")</f>
        <v>該当なし</v>
      </c>
      <c r="D34" s="247"/>
      <c r="E34" s="248"/>
    </row>
    <row r="35" spans="2:42" x14ac:dyDescent="0.4">
      <c r="B35" s="244"/>
      <c r="C35" s="249"/>
      <c r="D35" s="250"/>
      <c r="E35" s="251"/>
    </row>
    <row r="36" spans="2:42" x14ac:dyDescent="0.4">
      <c r="B36" s="244"/>
      <c r="C36" s="249"/>
      <c r="D36" s="250"/>
      <c r="E36" s="251"/>
    </row>
    <row r="37" spans="2:42" x14ac:dyDescent="0.4">
      <c r="B37" s="244"/>
      <c r="C37" s="249"/>
      <c r="D37" s="250"/>
      <c r="E37" s="251"/>
    </row>
    <row r="38" spans="2:42" x14ac:dyDescent="0.4">
      <c r="B38" s="245"/>
      <c r="C38" s="252"/>
      <c r="D38" s="253"/>
      <c r="E38" s="254"/>
    </row>
    <row r="39" spans="2:42" ht="24" customHeight="1" x14ac:dyDescent="0.4">
      <c r="B39" s="243" t="s">
        <v>68</v>
      </c>
      <c r="C39" s="246" t="str">
        <f>IFERROR(VLOOKUP(C33,【非表示】助言一覧!A:D,4,FALSE),"基準値を下回る設問はありませんでした。"&amp; CHAR(10) &amp; "今後も継続して対応を進めてください。")</f>
        <v>基準値を下回る設問はありませんでした。
今後も継続して対応を進めてください。</v>
      </c>
      <c r="D39" s="247"/>
      <c r="E39" s="248"/>
    </row>
    <row r="40" spans="2:42" ht="24" customHeight="1" x14ac:dyDescent="0.4">
      <c r="B40" s="244"/>
      <c r="C40" s="249"/>
      <c r="D40" s="250"/>
      <c r="E40" s="251"/>
    </row>
    <row r="41" spans="2:42" ht="24" customHeight="1" x14ac:dyDescent="0.4">
      <c r="B41" s="244"/>
      <c r="C41" s="249"/>
      <c r="D41" s="250"/>
      <c r="E41" s="251"/>
    </row>
    <row r="42" spans="2:42" ht="24" customHeight="1" x14ac:dyDescent="0.4">
      <c r="B42" s="244"/>
      <c r="C42" s="249"/>
      <c r="D42" s="250"/>
      <c r="E42" s="251"/>
    </row>
    <row r="43" spans="2:42" ht="24" customHeight="1" x14ac:dyDescent="0.4">
      <c r="B43" s="245"/>
      <c r="C43" s="252"/>
      <c r="D43" s="253"/>
      <c r="E43" s="254"/>
    </row>
    <row r="44" spans="2:42" x14ac:dyDescent="0.4">
      <c r="AA44" s="146"/>
      <c r="AB44" s="146"/>
      <c r="AC44" s="146"/>
      <c r="AD44" s="146"/>
      <c r="AE44" s="146"/>
      <c r="AF44" s="146"/>
      <c r="AG44" s="146"/>
      <c r="AH44" s="146"/>
      <c r="AI44" s="146"/>
      <c r="AJ44" s="146"/>
      <c r="AK44" s="146"/>
      <c r="AL44" s="146"/>
      <c r="AM44" s="146"/>
      <c r="AN44" s="146"/>
      <c r="AO44" s="146"/>
      <c r="AP44" s="146"/>
    </row>
    <row r="45" spans="2:42" x14ac:dyDescent="0.4">
      <c r="B45" s="131" t="s">
        <v>69</v>
      </c>
      <c r="C45" s="134"/>
      <c r="E45" s="134"/>
      <c r="AA45" s="146"/>
      <c r="AB45" s="146"/>
      <c r="AC45" s="146"/>
      <c r="AD45" s="146"/>
      <c r="AE45" s="146"/>
      <c r="AF45" s="146"/>
      <c r="AG45" s="146"/>
      <c r="AH45" s="146"/>
      <c r="AI45" s="146"/>
      <c r="AJ45" s="146"/>
      <c r="AK45" s="146"/>
      <c r="AL45" s="146"/>
      <c r="AM45" s="146"/>
      <c r="AN45" s="146"/>
      <c r="AO45" s="146"/>
      <c r="AP45" s="146"/>
    </row>
    <row r="46" spans="2:42" x14ac:dyDescent="0.4">
      <c r="B46" s="145" t="s">
        <v>64</v>
      </c>
      <c r="C46" s="138" t="s">
        <v>3820</v>
      </c>
      <c r="D46" s="139" t="s">
        <v>57</v>
      </c>
      <c r="E46" s="140" t="s">
        <v>58</v>
      </c>
    </row>
    <row r="47" spans="2:42" x14ac:dyDescent="0.4">
      <c r="B47" s="145" t="s">
        <v>65</v>
      </c>
      <c r="C47" s="141" t="str">
        <f>IFERROR(HLOOKUP(C48,【非表示】団体回答分析!C$32:AC$36,5,FALSE),"-")</f>
        <v>-</v>
      </c>
      <c r="D47" s="141" t="str">
        <f>IFERROR(HLOOKUP(C48,【非表示】団体回答分析!C$32:AC$36,3,FALSE),"-")</f>
        <v>-</v>
      </c>
      <c r="E47" s="141" t="str">
        <f>IFERROR(HLOOKUP(C48,【非表示】団体回答分析!C$32:AC$36,4,FALSE),"-")</f>
        <v>-</v>
      </c>
    </row>
    <row r="48" spans="2:42" x14ac:dyDescent="0.4">
      <c r="B48" s="145" t="s">
        <v>66</v>
      </c>
      <c r="C48" s="241" t="str">
        <f>IFERROR(HLOOKUP(MIN(【非表示】団体回答分析!O29:Q29),【非表示】団体回答分析!O29:Q30,2,FALSE),"-")</f>
        <v>-</v>
      </c>
      <c r="D48" s="241"/>
      <c r="E48" s="241"/>
    </row>
    <row r="49" spans="2:26" ht="15.75" customHeight="1" x14ac:dyDescent="0.4">
      <c r="B49" s="243" t="s">
        <v>67</v>
      </c>
      <c r="C49" s="246" t="str">
        <f>IFERROR(VLOOKUP(C48,【非表示】助言一覧!A:D,3,FALSE),"該当なし")</f>
        <v>該当なし</v>
      </c>
      <c r="D49" s="247"/>
      <c r="E49" s="248"/>
      <c r="F49" s="147"/>
      <c r="G49" s="147"/>
      <c r="H49" s="147"/>
      <c r="I49" s="147"/>
      <c r="J49" s="147"/>
      <c r="K49" s="147"/>
      <c r="L49" s="147"/>
      <c r="M49" s="147"/>
      <c r="N49" s="147"/>
      <c r="O49" s="147"/>
      <c r="P49" s="147"/>
      <c r="Q49" s="147"/>
      <c r="R49" s="147"/>
      <c r="S49" s="147"/>
      <c r="T49" s="147"/>
      <c r="U49" s="147"/>
      <c r="V49" s="147"/>
      <c r="W49" s="147"/>
      <c r="X49" s="147"/>
      <c r="Y49" s="147"/>
      <c r="Z49" s="147"/>
    </row>
    <row r="50" spans="2:26" ht="18" customHeight="1" x14ac:dyDescent="0.4">
      <c r="B50" s="244"/>
      <c r="C50" s="249"/>
      <c r="D50" s="250"/>
      <c r="E50" s="251"/>
    </row>
    <row r="51" spans="2:26" x14ac:dyDescent="0.4">
      <c r="B51" s="244"/>
      <c r="C51" s="249"/>
      <c r="D51" s="250"/>
      <c r="E51" s="251"/>
    </row>
    <row r="52" spans="2:26" x14ac:dyDescent="0.4">
      <c r="B52" s="244"/>
      <c r="C52" s="249"/>
      <c r="D52" s="250"/>
      <c r="E52" s="251"/>
    </row>
    <row r="53" spans="2:26" x14ac:dyDescent="0.4">
      <c r="B53" s="245"/>
      <c r="C53" s="252"/>
      <c r="D53" s="253"/>
      <c r="E53" s="254"/>
    </row>
    <row r="54" spans="2:26" ht="24" customHeight="1" x14ac:dyDescent="0.4">
      <c r="B54" s="243" t="s">
        <v>68</v>
      </c>
      <c r="C54" s="246" t="str">
        <f>IFERROR(VLOOKUP(C48,【非表示】助言一覧!A:D,4,FALSE),"基準値を下回る設問はありませんでした。"&amp; CHAR(10) &amp; "今後も継続して対応を進めてください。")</f>
        <v>基準値を下回る設問はありませんでした。
今後も継続して対応を進めてください。</v>
      </c>
      <c r="D54" s="247"/>
      <c r="E54" s="248"/>
    </row>
    <row r="55" spans="2:26" ht="24" customHeight="1" x14ac:dyDescent="0.4">
      <c r="B55" s="244"/>
      <c r="C55" s="249"/>
      <c r="D55" s="250"/>
      <c r="E55" s="251"/>
    </row>
    <row r="56" spans="2:26" ht="24" customHeight="1" x14ac:dyDescent="0.4">
      <c r="B56" s="244"/>
      <c r="C56" s="249"/>
      <c r="D56" s="250"/>
      <c r="E56" s="251"/>
    </row>
    <row r="57" spans="2:26" ht="24" customHeight="1" x14ac:dyDescent="0.4">
      <c r="B57" s="244"/>
      <c r="C57" s="249"/>
      <c r="D57" s="250"/>
      <c r="E57" s="251"/>
    </row>
    <row r="58" spans="2:26" ht="24" customHeight="1" x14ac:dyDescent="0.4">
      <c r="B58" s="245"/>
      <c r="C58" s="252"/>
      <c r="D58" s="253"/>
      <c r="E58" s="254"/>
    </row>
    <row r="60" spans="2:26" x14ac:dyDescent="0.4">
      <c r="B60" s="131" t="s">
        <v>70</v>
      </c>
      <c r="C60" s="134"/>
      <c r="E60" s="134"/>
    </row>
    <row r="61" spans="2:26" x14ac:dyDescent="0.4">
      <c r="B61" s="145" t="s">
        <v>64</v>
      </c>
      <c r="C61" s="138" t="s">
        <v>3820</v>
      </c>
      <c r="D61" s="139" t="s">
        <v>57</v>
      </c>
      <c r="E61" s="140" t="s">
        <v>58</v>
      </c>
    </row>
    <row r="62" spans="2:26" x14ac:dyDescent="0.4">
      <c r="B62" s="145" t="s">
        <v>65</v>
      </c>
      <c r="C62" s="141" t="str">
        <f>IFERROR(HLOOKUP(C63,【非表示】団体回答分析!C$32:AC$36,5,FALSE),"-")</f>
        <v>-</v>
      </c>
      <c r="D62" s="141" t="str">
        <f>IFERROR(HLOOKUP(C63,【非表示】団体回答分析!C$32:AC$36,3,FALSE),"-")</f>
        <v>-</v>
      </c>
      <c r="E62" s="141" t="str">
        <f>IFERROR(HLOOKUP(C63,【非表示】団体回答分析!C$32:AC$36,4,FALSE),"-")</f>
        <v>-</v>
      </c>
    </row>
    <row r="63" spans="2:26" x14ac:dyDescent="0.4">
      <c r="B63" s="145" t="s">
        <v>66</v>
      </c>
      <c r="C63" s="241" t="str">
        <f>IFERROR(HLOOKUP(MIN(【非表示】団体回答分析!L16:Q16),【非表示】団体回答分析!L16:Q17,2,FALSE),"-")</f>
        <v>-</v>
      </c>
      <c r="D63" s="241"/>
      <c r="E63" s="241"/>
    </row>
    <row r="64" spans="2:26" ht="15.75" customHeight="1" x14ac:dyDescent="0.4">
      <c r="B64" s="243" t="s">
        <v>67</v>
      </c>
      <c r="C64" s="246" t="str">
        <f>IFERROR(VLOOKUP(C63,【非表示】助言一覧!A:D,3,FALSE),"該当なし")</f>
        <v>該当なし</v>
      </c>
      <c r="D64" s="247"/>
      <c r="E64" s="248"/>
    </row>
    <row r="65" spans="2:5" x14ac:dyDescent="0.4">
      <c r="B65" s="244"/>
      <c r="C65" s="249"/>
      <c r="D65" s="250"/>
      <c r="E65" s="251"/>
    </row>
    <row r="66" spans="2:5" x14ac:dyDescent="0.4">
      <c r="B66" s="244"/>
      <c r="C66" s="249"/>
      <c r="D66" s="250"/>
      <c r="E66" s="251"/>
    </row>
    <row r="67" spans="2:5" x14ac:dyDescent="0.4">
      <c r="B67" s="244"/>
      <c r="C67" s="249"/>
      <c r="D67" s="250"/>
      <c r="E67" s="251"/>
    </row>
    <row r="68" spans="2:5" x14ac:dyDescent="0.4">
      <c r="B68" s="245"/>
      <c r="C68" s="252"/>
      <c r="D68" s="253"/>
      <c r="E68" s="254"/>
    </row>
    <row r="69" spans="2:5" ht="24" customHeight="1" x14ac:dyDescent="0.4">
      <c r="B69" s="243" t="s">
        <v>68</v>
      </c>
      <c r="C69" s="246" t="str">
        <f>IFERROR(VLOOKUP(C63,【非表示】助言一覧!A:D,4,FALSE),"基準値を下回る設問はありませんでした。"&amp; CHAR(10) &amp; "今後も継続して対応を進めてください。")</f>
        <v>基準値を下回る設問はありませんでした。
今後も継続して対応を進めてください。</v>
      </c>
      <c r="D69" s="247"/>
      <c r="E69" s="248"/>
    </row>
    <row r="70" spans="2:5" ht="24" customHeight="1" x14ac:dyDescent="0.4">
      <c r="B70" s="244"/>
      <c r="C70" s="249"/>
      <c r="D70" s="250"/>
      <c r="E70" s="251"/>
    </row>
    <row r="71" spans="2:5" ht="24" customHeight="1" x14ac:dyDescent="0.4">
      <c r="B71" s="244"/>
      <c r="C71" s="249"/>
      <c r="D71" s="250"/>
      <c r="E71" s="251"/>
    </row>
    <row r="72" spans="2:5" ht="24" customHeight="1" x14ac:dyDescent="0.4">
      <c r="B72" s="244"/>
      <c r="C72" s="249"/>
      <c r="D72" s="250"/>
      <c r="E72" s="251"/>
    </row>
    <row r="73" spans="2:5" ht="24" customHeight="1" x14ac:dyDescent="0.4">
      <c r="B73" s="245"/>
      <c r="C73" s="252"/>
      <c r="D73" s="253"/>
      <c r="E73" s="254"/>
    </row>
    <row r="75" spans="2:5" x14ac:dyDescent="0.4">
      <c r="B75" s="131" t="s">
        <v>71</v>
      </c>
      <c r="C75" s="134"/>
      <c r="E75" s="134"/>
    </row>
    <row r="76" spans="2:5" x14ac:dyDescent="0.4">
      <c r="B76" s="145" t="s">
        <v>64</v>
      </c>
      <c r="C76" s="138" t="s">
        <v>3820</v>
      </c>
      <c r="D76" s="139" t="s">
        <v>57</v>
      </c>
      <c r="E76" s="140" t="s">
        <v>58</v>
      </c>
    </row>
    <row r="77" spans="2:5" x14ac:dyDescent="0.4">
      <c r="B77" s="145" t="s">
        <v>65</v>
      </c>
      <c r="C77" s="141" t="str">
        <f>IFERROR(HLOOKUP(C78,【非表示】団体回答分析!C$32:AC$36,5,FALSE),"-")</f>
        <v>-</v>
      </c>
      <c r="D77" s="141" t="str">
        <f>IFERROR(HLOOKUP(C78,【非表示】団体回答分析!C$32:AC$36,3,FALSE),"-")</f>
        <v>-</v>
      </c>
      <c r="E77" s="141" t="str">
        <f>IFERROR(HLOOKUP(C78,【非表示】団体回答分析!C$32:AC$36,4,FALSE),"-")</f>
        <v>-</v>
      </c>
    </row>
    <row r="78" spans="2:5" x14ac:dyDescent="0.4">
      <c r="B78" s="145" t="s">
        <v>66</v>
      </c>
      <c r="C78" s="241" t="str">
        <f>IFERROR(HLOOKUP(MIN(【非表示】団体回答分析!C29:L29,),【非表示】団体回答分析!C29:L30,2,FALSE),"-")</f>
        <v>-</v>
      </c>
      <c r="D78" s="241"/>
      <c r="E78" s="241"/>
    </row>
    <row r="79" spans="2:5" ht="15.75" customHeight="1" x14ac:dyDescent="0.4">
      <c r="B79" s="243" t="s">
        <v>67</v>
      </c>
      <c r="C79" s="246" t="str">
        <f>IFERROR(VLOOKUP(C78,【非表示】助言一覧!A:D,3,FALSE),"該当なし")</f>
        <v>該当なし</v>
      </c>
      <c r="D79" s="247"/>
      <c r="E79" s="248"/>
    </row>
    <row r="80" spans="2:5" x14ac:dyDescent="0.4">
      <c r="B80" s="244"/>
      <c r="C80" s="249"/>
      <c r="D80" s="250"/>
      <c r="E80" s="251"/>
    </row>
    <row r="81" spans="2:8" x14ac:dyDescent="0.4">
      <c r="B81" s="244"/>
      <c r="C81" s="249"/>
      <c r="D81" s="250"/>
      <c r="E81" s="251"/>
    </row>
    <row r="82" spans="2:8" x14ac:dyDescent="0.4">
      <c r="B82" s="244"/>
      <c r="C82" s="249"/>
      <c r="D82" s="250"/>
      <c r="E82" s="251"/>
    </row>
    <row r="83" spans="2:8" x14ac:dyDescent="0.4">
      <c r="B83" s="245"/>
      <c r="C83" s="252"/>
      <c r="D83" s="253"/>
      <c r="E83" s="254"/>
    </row>
    <row r="84" spans="2:8" ht="24" customHeight="1" x14ac:dyDescent="0.4">
      <c r="B84" s="243" t="s">
        <v>68</v>
      </c>
      <c r="C84" s="246" t="str">
        <f>IFERROR(VLOOKUP(C78,【非表示】助言一覧!A:D,4,FALSE),"基準値を下回る設問はありませんでした。"&amp; CHAR(10) &amp; "今後も継続して対応を進めてください。")</f>
        <v>基準値を下回る設問はありませんでした。
今後も継続して対応を進めてください。</v>
      </c>
      <c r="D84" s="247"/>
      <c r="E84" s="248"/>
    </row>
    <row r="85" spans="2:8" ht="24" customHeight="1" x14ac:dyDescent="0.4">
      <c r="B85" s="244"/>
      <c r="C85" s="249"/>
      <c r="D85" s="250"/>
      <c r="E85" s="251"/>
    </row>
    <row r="86" spans="2:8" ht="24" customHeight="1" x14ac:dyDescent="0.4">
      <c r="B86" s="244"/>
      <c r="C86" s="249"/>
      <c r="D86" s="250"/>
      <c r="E86" s="251"/>
    </row>
    <row r="87" spans="2:8" ht="24" customHeight="1" x14ac:dyDescent="0.4">
      <c r="B87" s="244"/>
      <c r="C87" s="249"/>
      <c r="D87" s="250"/>
      <c r="E87" s="251"/>
    </row>
    <row r="88" spans="2:8" ht="24" customHeight="1" x14ac:dyDescent="0.4">
      <c r="B88" s="245"/>
      <c r="C88" s="252"/>
      <c r="D88" s="253"/>
      <c r="E88" s="254"/>
    </row>
    <row r="91" spans="2:8" x14ac:dyDescent="0.4">
      <c r="G91" s="255" t="s">
        <v>56</v>
      </c>
      <c r="H91" s="255"/>
    </row>
    <row r="92" spans="2:8" x14ac:dyDescent="0.4">
      <c r="G92" s="255"/>
      <c r="H92" s="255"/>
    </row>
  </sheetData>
  <sheetProtection algorithmName="SHA-1" hashValue="8xORO7VvoZP8MAXylDdaFm/C3II=" saltValue="c8g1mTqoJzzvlw1hRaqdHw==" spinCount="100000" sheet="1" objects="1" scenarios="1" selectLockedCells="1"/>
  <mergeCells count="26">
    <mergeCell ref="G4:H5"/>
    <mergeCell ref="G91:H92"/>
    <mergeCell ref="B84:B88"/>
    <mergeCell ref="C84:E88"/>
    <mergeCell ref="B69:B73"/>
    <mergeCell ref="C69:E73"/>
    <mergeCell ref="C78:E78"/>
    <mergeCell ref="B79:B83"/>
    <mergeCell ref="C79:E83"/>
    <mergeCell ref="B54:B58"/>
    <mergeCell ref="C54:E58"/>
    <mergeCell ref="C63:E63"/>
    <mergeCell ref="B64:B68"/>
    <mergeCell ref="C64:E68"/>
    <mergeCell ref="B39:B43"/>
    <mergeCell ref="C39:E43"/>
    <mergeCell ref="C48:E48"/>
    <mergeCell ref="B49:B53"/>
    <mergeCell ref="C49:E53"/>
    <mergeCell ref="B34:B38"/>
    <mergeCell ref="C34:E38"/>
    <mergeCell ref="C3:D3"/>
    <mergeCell ref="C4:D5"/>
    <mergeCell ref="E4:E5"/>
    <mergeCell ref="B4:B5"/>
    <mergeCell ref="C33:E33"/>
  </mergeCells>
  <phoneticPr fontId="2"/>
  <hyperlinks>
    <hyperlink ref="G4:H5" location="自己点検シート!A1" display="←自己点検シートへ" xr:uid="{9000EFDB-CFAE-4D5E-84EF-CC5CDD454008}"/>
    <hyperlink ref="G91:H92" location="自己点検シート!A1" display="←自己点検シートへ" xr:uid="{19EE7D04-ABAD-4CBA-944A-03C8CC46E168}"/>
  </hyperlinks>
  <printOptions horizontalCentered="1"/>
  <pageMargins left="0.70866141732283472" right="0.70866141732283472" top="0.35433070866141736" bottom="0.35433070866141736" header="0.31496062992125984" footer="0.11811023622047245"/>
  <pageSetup paperSize="8" scale="54" orientation="landscape" r:id="rId1"/>
  <headerFooter>
    <oddFooter>&amp;L国立研究開発法人情報通信研究機構（NICT）&amp;RCSIRT成熟度調査　自己点検ツール　</oddFooter>
  </headerFooter>
  <customProperties>
    <customPr name="OrphanNamesChecke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92DF-4E7D-4246-A514-E2D50562FE40}">
  <dimension ref="A1:L96"/>
  <sheetViews>
    <sheetView showGridLines="0" zoomScaleNormal="100" workbookViewId="0"/>
  </sheetViews>
  <sheetFormatPr defaultColWidth="8.75" defaultRowHeight="14.25" x14ac:dyDescent="0.4"/>
  <cols>
    <col min="1" max="1" width="4.125" style="12" customWidth="1"/>
    <col min="2" max="12" width="19" style="12" customWidth="1"/>
    <col min="13" max="16384" width="8.75" style="12"/>
  </cols>
  <sheetData>
    <row r="1" spans="1:12" x14ac:dyDescent="0.4">
      <c r="A1" s="44" t="s">
        <v>72</v>
      </c>
    </row>
    <row r="2" spans="1:12" x14ac:dyDescent="0.4">
      <c r="B2" s="36" t="s">
        <v>73</v>
      </c>
      <c r="C2" s="43" t="s">
        <v>74</v>
      </c>
      <c r="D2" s="43" t="s">
        <v>75</v>
      </c>
      <c r="E2" s="43" t="s">
        <v>76</v>
      </c>
      <c r="F2" s="43" t="s">
        <v>77</v>
      </c>
      <c r="G2" s="43" t="s">
        <v>78</v>
      </c>
      <c r="H2" s="43" t="s">
        <v>79</v>
      </c>
      <c r="I2" s="43" t="s">
        <v>80</v>
      </c>
      <c r="J2" s="43" t="s">
        <v>81</v>
      </c>
      <c r="K2" s="43" t="s">
        <v>82</v>
      </c>
      <c r="L2" s="43" t="s">
        <v>83</v>
      </c>
    </row>
    <row r="3" spans="1:12" ht="18" customHeight="1" x14ac:dyDescent="0.4">
      <c r="B3" s="36">
        <f>ROW()-2</f>
        <v>1</v>
      </c>
      <c r="C3" s="37" t="s">
        <v>84</v>
      </c>
      <c r="D3" s="37" t="s">
        <v>85</v>
      </c>
      <c r="E3" s="37" t="s">
        <v>86</v>
      </c>
      <c r="F3" s="37" t="s">
        <v>87</v>
      </c>
      <c r="G3" s="37" t="s">
        <v>88</v>
      </c>
      <c r="H3" s="37"/>
      <c r="I3" s="37"/>
      <c r="J3" s="37"/>
      <c r="K3" s="37"/>
      <c r="L3" s="37"/>
    </row>
    <row r="4" spans="1:12" ht="18" customHeight="1" x14ac:dyDescent="0.4">
      <c r="B4" s="36">
        <f t="shared" ref="B4:B29" si="0">ROW()-2</f>
        <v>2</v>
      </c>
      <c r="C4" s="37" t="s">
        <v>89</v>
      </c>
      <c r="D4" s="37" t="s">
        <v>90</v>
      </c>
      <c r="E4" s="37" t="s">
        <v>91</v>
      </c>
      <c r="F4" s="37"/>
      <c r="G4" s="37"/>
      <c r="H4" s="37"/>
      <c r="I4" s="37"/>
      <c r="J4" s="37"/>
      <c r="K4" s="37"/>
      <c r="L4" s="37"/>
    </row>
    <row r="5" spans="1:12" ht="18" customHeight="1" x14ac:dyDescent="0.4">
      <c r="B5" s="36">
        <f t="shared" si="0"/>
        <v>3</v>
      </c>
      <c r="C5" s="37" t="s">
        <v>84</v>
      </c>
      <c r="D5" s="37" t="s">
        <v>85</v>
      </c>
      <c r="E5" s="37" t="s">
        <v>92</v>
      </c>
      <c r="F5" s="37" t="s">
        <v>87</v>
      </c>
      <c r="G5" s="37" t="s">
        <v>88</v>
      </c>
      <c r="H5" s="37" t="s">
        <v>93</v>
      </c>
      <c r="I5" s="37"/>
      <c r="J5" s="37"/>
      <c r="K5" s="37"/>
      <c r="L5" s="37"/>
    </row>
    <row r="6" spans="1:12" ht="18" customHeight="1" x14ac:dyDescent="0.4">
      <c r="B6" s="36">
        <f t="shared" si="0"/>
        <v>4</v>
      </c>
      <c r="C6" s="37" t="s">
        <v>89</v>
      </c>
      <c r="D6" s="37" t="s">
        <v>94</v>
      </c>
      <c r="E6" s="37" t="s">
        <v>95</v>
      </c>
      <c r="F6" s="37" t="s">
        <v>91</v>
      </c>
      <c r="G6" s="37"/>
      <c r="H6" s="37"/>
      <c r="I6" s="37"/>
      <c r="J6" s="37"/>
      <c r="K6" s="37"/>
      <c r="L6" s="37"/>
    </row>
    <row r="7" spans="1:12" ht="18" customHeight="1" x14ac:dyDescent="0.4">
      <c r="B7" s="36">
        <f t="shared" si="0"/>
        <v>5</v>
      </c>
      <c r="C7" s="37" t="s">
        <v>84</v>
      </c>
      <c r="D7" s="37" t="s">
        <v>85</v>
      </c>
      <c r="E7" s="37" t="s">
        <v>92</v>
      </c>
      <c r="F7" s="37" t="s">
        <v>87</v>
      </c>
      <c r="G7" s="37" t="s">
        <v>88</v>
      </c>
      <c r="H7" s="37"/>
      <c r="I7" s="37"/>
      <c r="J7" s="37"/>
      <c r="K7" s="37"/>
      <c r="L7" s="37"/>
    </row>
    <row r="8" spans="1:12" ht="18" customHeight="1" x14ac:dyDescent="0.4">
      <c r="B8" s="36">
        <f t="shared" si="0"/>
        <v>6</v>
      </c>
      <c r="C8" s="37" t="s">
        <v>84</v>
      </c>
      <c r="D8" s="37" t="s">
        <v>85</v>
      </c>
      <c r="E8" s="37" t="s">
        <v>92</v>
      </c>
      <c r="F8" s="37" t="s">
        <v>87</v>
      </c>
      <c r="G8" s="37" t="s">
        <v>88</v>
      </c>
      <c r="H8" s="37" t="s">
        <v>93</v>
      </c>
      <c r="I8" s="37"/>
      <c r="J8" s="37"/>
      <c r="K8" s="37"/>
      <c r="L8" s="37"/>
    </row>
    <row r="9" spans="1:12" ht="18" customHeight="1" x14ac:dyDescent="0.4">
      <c r="B9" s="36">
        <f t="shared" si="0"/>
        <v>7</v>
      </c>
      <c r="C9" s="37" t="s">
        <v>84</v>
      </c>
      <c r="D9" s="37" t="s">
        <v>85</v>
      </c>
      <c r="E9" s="37" t="s">
        <v>92</v>
      </c>
      <c r="F9" s="37" t="s">
        <v>87</v>
      </c>
      <c r="G9" s="37" t="s">
        <v>88</v>
      </c>
      <c r="H9" s="37" t="s">
        <v>93</v>
      </c>
      <c r="I9" s="37"/>
      <c r="J9" s="37"/>
      <c r="K9" s="37"/>
      <c r="L9" s="37"/>
    </row>
    <row r="10" spans="1:12" ht="18" customHeight="1" x14ac:dyDescent="0.4">
      <c r="B10" s="36">
        <f t="shared" si="0"/>
        <v>8</v>
      </c>
      <c r="C10" s="37" t="s">
        <v>84</v>
      </c>
      <c r="D10" s="37" t="s">
        <v>85</v>
      </c>
      <c r="E10" s="37" t="s">
        <v>92</v>
      </c>
      <c r="F10" s="37" t="s">
        <v>87</v>
      </c>
      <c r="G10" s="37" t="s">
        <v>88</v>
      </c>
      <c r="H10" s="37"/>
      <c r="I10" s="37"/>
      <c r="J10" s="37"/>
      <c r="K10" s="37"/>
      <c r="L10" s="37"/>
    </row>
    <row r="11" spans="1:12" ht="18" customHeight="1" x14ac:dyDescent="0.4">
      <c r="B11" s="36">
        <f t="shared" si="0"/>
        <v>9</v>
      </c>
      <c r="C11" s="37" t="s">
        <v>89</v>
      </c>
      <c r="D11" s="37" t="s">
        <v>90</v>
      </c>
      <c r="E11" s="37" t="s">
        <v>91</v>
      </c>
      <c r="F11" s="37"/>
      <c r="G11" s="37"/>
      <c r="H11" s="37"/>
      <c r="I11" s="37"/>
      <c r="J11" s="37"/>
      <c r="K11" s="37"/>
      <c r="L11" s="37"/>
    </row>
    <row r="12" spans="1:12" ht="18" customHeight="1" x14ac:dyDescent="0.4">
      <c r="B12" s="36">
        <f t="shared" si="0"/>
        <v>10</v>
      </c>
      <c r="C12" s="37" t="s">
        <v>84</v>
      </c>
      <c r="D12" s="37" t="s">
        <v>85</v>
      </c>
      <c r="E12" s="37" t="s">
        <v>92</v>
      </c>
      <c r="F12" s="37" t="s">
        <v>87</v>
      </c>
      <c r="G12" s="37" t="s">
        <v>88</v>
      </c>
      <c r="H12" s="37"/>
      <c r="I12" s="37"/>
      <c r="J12" s="37"/>
      <c r="K12" s="37"/>
      <c r="L12" s="37"/>
    </row>
    <row r="13" spans="1:12" ht="18" customHeight="1" x14ac:dyDescent="0.4">
      <c r="B13" s="36">
        <f t="shared" si="0"/>
        <v>11</v>
      </c>
      <c r="C13" s="37" t="s">
        <v>89</v>
      </c>
      <c r="D13" s="37" t="s">
        <v>91</v>
      </c>
      <c r="E13" s="37"/>
      <c r="F13" s="37"/>
      <c r="G13" s="37"/>
      <c r="H13" s="37"/>
      <c r="I13" s="37"/>
      <c r="J13" s="37"/>
      <c r="K13" s="37"/>
      <c r="L13" s="37"/>
    </row>
    <row r="14" spans="1:12" ht="18" customHeight="1" x14ac:dyDescent="0.4">
      <c r="B14" s="36">
        <f t="shared" si="0"/>
        <v>12</v>
      </c>
      <c r="C14" s="37" t="s">
        <v>84</v>
      </c>
      <c r="D14" s="37" t="s">
        <v>85</v>
      </c>
      <c r="E14" s="37" t="s">
        <v>92</v>
      </c>
      <c r="F14" s="37" t="s">
        <v>87</v>
      </c>
      <c r="G14" s="37" t="s">
        <v>88</v>
      </c>
      <c r="H14" s="37"/>
      <c r="I14" s="37"/>
      <c r="J14" s="37"/>
      <c r="K14" s="37"/>
      <c r="L14" s="37"/>
    </row>
    <row r="15" spans="1:12" ht="18" customHeight="1" x14ac:dyDescent="0.4">
      <c r="B15" s="36">
        <f t="shared" si="0"/>
        <v>13</v>
      </c>
      <c r="C15" s="37" t="s">
        <v>84</v>
      </c>
      <c r="D15" s="37" t="s">
        <v>85</v>
      </c>
      <c r="E15" s="37" t="s">
        <v>92</v>
      </c>
      <c r="F15" s="37" t="s">
        <v>87</v>
      </c>
      <c r="G15" s="37" t="s">
        <v>88</v>
      </c>
      <c r="H15" s="37"/>
      <c r="I15" s="37"/>
      <c r="J15" s="37"/>
      <c r="K15" s="37"/>
      <c r="L15" s="37"/>
    </row>
    <row r="16" spans="1:12" ht="18" customHeight="1" x14ac:dyDescent="0.4">
      <c r="B16" s="36">
        <f t="shared" si="0"/>
        <v>14</v>
      </c>
      <c r="C16" s="37" t="s">
        <v>89</v>
      </c>
      <c r="D16" s="37" t="s">
        <v>96</v>
      </c>
      <c r="E16" s="37" t="s">
        <v>97</v>
      </c>
      <c r="F16" s="37"/>
      <c r="G16" s="37"/>
      <c r="H16" s="37"/>
      <c r="I16" s="37"/>
      <c r="J16" s="37"/>
      <c r="K16" s="37"/>
      <c r="L16" s="37"/>
    </row>
    <row r="17" spans="1:12" ht="18" customHeight="1" x14ac:dyDescent="0.4">
      <c r="B17" s="36">
        <f t="shared" si="0"/>
        <v>15</v>
      </c>
      <c r="C17" s="37" t="s">
        <v>84</v>
      </c>
      <c r="D17" s="37" t="s">
        <v>85</v>
      </c>
      <c r="E17" s="37" t="s">
        <v>92</v>
      </c>
      <c r="F17" s="37" t="s">
        <v>87</v>
      </c>
      <c r="G17" s="37" t="s">
        <v>88</v>
      </c>
      <c r="H17" s="37"/>
      <c r="I17" s="37"/>
      <c r="J17" s="37"/>
      <c r="K17" s="37"/>
      <c r="L17" s="37"/>
    </row>
    <row r="18" spans="1:12" ht="18" customHeight="1" x14ac:dyDescent="0.4">
      <c r="B18" s="36">
        <f t="shared" si="0"/>
        <v>16</v>
      </c>
      <c r="C18" s="37" t="s">
        <v>98</v>
      </c>
      <c r="D18" s="37" t="s">
        <v>99</v>
      </c>
      <c r="E18" s="37" t="s">
        <v>100</v>
      </c>
      <c r="F18" s="37" t="s">
        <v>97</v>
      </c>
      <c r="G18" s="37"/>
      <c r="H18" s="37"/>
      <c r="I18" s="37"/>
      <c r="J18" s="37"/>
      <c r="K18" s="37"/>
      <c r="L18" s="37"/>
    </row>
    <row r="19" spans="1:12" ht="18" customHeight="1" x14ac:dyDescent="0.4">
      <c r="B19" s="36">
        <f t="shared" si="0"/>
        <v>17</v>
      </c>
      <c r="C19" s="37" t="s">
        <v>84</v>
      </c>
      <c r="D19" s="37" t="s">
        <v>85</v>
      </c>
      <c r="E19" s="37" t="s">
        <v>92</v>
      </c>
      <c r="F19" s="37" t="s">
        <v>87</v>
      </c>
      <c r="G19" s="37" t="s">
        <v>88</v>
      </c>
      <c r="H19" s="37"/>
      <c r="I19" s="37"/>
      <c r="J19" s="37"/>
      <c r="K19" s="37"/>
      <c r="L19" s="37"/>
    </row>
    <row r="20" spans="1:12" ht="18" customHeight="1" x14ac:dyDescent="0.4">
      <c r="B20" s="36">
        <f t="shared" si="0"/>
        <v>18</v>
      </c>
      <c r="C20" s="37" t="s">
        <v>84</v>
      </c>
      <c r="D20" s="37" t="s">
        <v>85</v>
      </c>
      <c r="E20" s="37" t="s">
        <v>92</v>
      </c>
      <c r="F20" s="37" t="s">
        <v>87</v>
      </c>
      <c r="G20" s="37" t="s">
        <v>88</v>
      </c>
      <c r="H20" s="37"/>
      <c r="I20" s="37"/>
      <c r="J20" s="37"/>
      <c r="K20" s="37"/>
      <c r="L20" s="37"/>
    </row>
    <row r="21" spans="1:12" ht="18" customHeight="1" x14ac:dyDescent="0.4">
      <c r="B21" s="36">
        <f t="shared" si="0"/>
        <v>19</v>
      </c>
      <c r="C21" s="37" t="s">
        <v>101</v>
      </c>
      <c r="D21" s="37" t="s">
        <v>102</v>
      </c>
      <c r="E21" s="37" t="s">
        <v>103</v>
      </c>
      <c r="F21" s="37" t="s">
        <v>91</v>
      </c>
      <c r="G21" s="37"/>
      <c r="H21" s="37"/>
      <c r="I21" s="37"/>
      <c r="J21" s="37"/>
      <c r="K21" s="37"/>
      <c r="L21" s="37"/>
    </row>
    <row r="22" spans="1:12" ht="18" customHeight="1" x14ac:dyDescent="0.4">
      <c r="B22" s="36">
        <f t="shared" si="0"/>
        <v>20</v>
      </c>
      <c r="C22" s="37" t="s">
        <v>84</v>
      </c>
      <c r="D22" s="37" t="s">
        <v>85</v>
      </c>
      <c r="E22" s="37" t="s">
        <v>92</v>
      </c>
      <c r="F22" s="37" t="s">
        <v>87</v>
      </c>
      <c r="G22" s="37" t="s">
        <v>88</v>
      </c>
      <c r="H22" s="37"/>
      <c r="I22" s="37"/>
      <c r="J22" s="37"/>
      <c r="K22" s="37"/>
      <c r="L22" s="37"/>
    </row>
    <row r="23" spans="1:12" ht="18" customHeight="1" x14ac:dyDescent="0.4">
      <c r="B23" s="36">
        <f t="shared" si="0"/>
        <v>21</v>
      </c>
      <c r="C23" s="37" t="s">
        <v>89</v>
      </c>
      <c r="D23" s="37" t="s">
        <v>95</v>
      </c>
      <c r="E23" s="37" t="s">
        <v>91</v>
      </c>
      <c r="F23" s="37"/>
      <c r="G23" s="37"/>
      <c r="H23" s="37"/>
      <c r="I23" s="37"/>
      <c r="J23" s="37"/>
      <c r="K23" s="37"/>
      <c r="L23" s="37"/>
    </row>
    <row r="24" spans="1:12" ht="18" customHeight="1" x14ac:dyDescent="0.4">
      <c r="B24" s="36">
        <f t="shared" si="0"/>
        <v>22</v>
      </c>
      <c r="C24" s="37" t="s">
        <v>84</v>
      </c>
      <c r="D24" s="37" t="s">
        <v>85</v>
      </c>
      <c r="E24" s="37" t="s">
        <v>92</v>
      </c>
      <c r="F24" s="37" t="s">
        <v>87</v>
      </c>
      <c r="G24" s="37" t="s">
        <v>88</v>
      </c>
      <c r="H24" s="37"/>
      <c r="I24" s="37"/>
      <c r="J24" s="37"/>
      <c r="K24" s="37"/>
      <c r="L24" s="37"/>
    </row>
    <row r="25" spans="1:12" ht="18" customHeight="1" x14ac:dyDescent="0.4">
      <c r="B25" s="36">
        <f t="shared" si="0"/>
        <v>23</v>
      </c>
      <c r="C25" s="37" t="s">
        <v>104</v>
      </c>
      <c r="D25" s="37" t="s">
        <v>105</v>
      </c>
      <c r="E25" s="37" t="s">
        <v>91</v>
      </c>
      <c r="F25" s="37"/>
      <c r="G25" s="37"/>
      <c r="H25" s="37"/>
      <c r="I25" s="37"/>
      <c r="J25" s="37"/>
      <c r="K25" s="37"/>
      <c r="L25" s="37"/>
    </row>
    <row r="26" spans="1:12" ht="18" customHeight="1" x14ac:dyDescent="0.4">
      <c r="B26" s="36">
        <f t="shared" si="0"/>
        <v>24</v>
      </c>
      <c r="C26" s="37" t="s">
        <v>84</v>
      </c>
      <c r="D26" s="37" t="s">
        <v>85</v>
      </c>
      <c r="E26" s="37" t="s">
        <v>92</v>
      </c>
      <c r="F26" s="37" t="s">
        <v>87</v>
      </c>
      <c r="G26" s="37" t="s">
        <v>88</v>
      </c>
      <c r="H26" s="37"/>
      <c r="I26" s="37"/>
      <c r="J26" s="37"/>
      <c r="K26" s="37"/>
      <c r="L26" s="37"/>
    </row>
    <row r="27" spans="1:12" ht="18" customHeight="1" x14ac:dyDescent="0.4">
      <c r="B27" s="36">
        <f t="shared" si="0"/>
        <v>25</v>
      </c>
      <c r="C27" s="37" t="s">
        <v>89</v>
      </c>
      <c r="D27" s="37" t="s">
        <v>90</v>
      </c>
      <c r="E27" s="37" t="s">
        <v>91</v>
      </c>
      <c r="F27" s="37"/>
      <c r="G27" s="37"/>
      <c r="H27" s="37"/>
      <c r="I27" s="37"/>
      <c r="J27" s="37"/>
      <c r="K27" s="37"/>
      <c r="L27" s="37"/>
    </row>
    <row r="28" spans="1:12" ht="18" customHeight="1" x14ac:dyDescent="0.4">
      <c r="B28" s="36">
        <f t="shared" si="0"/>
        <v>26</v>
      </c>
      <c r="C28" s="37" t="s">
        <v>84</v>
      </c>
      <c r="D28" s="37" t="s">
        <v>85</v>
      </c>
      <c r="E28" s="37" t="s">
        <v>92</v>
      </c>
      <c r="F28" s="37" t="s">
        <v>87</v>
      </c>
      <c r="G28" s="37" t="s">
        <v>88</v>
      </c>
      <c r="H28" s="37"/>
      <c r="I28" s="37"/>
      <c r="J28" s="37"/>
      <c r="K28" s="37"/>
      <c r="L28" s="37"/>
    </row>
    <row r="29" spans="1:12" ht="18" customHeight="1" x14ac:dyDescent="0.4">
      <c r="B29" s="36">
        <f t="shared" si="0"/>
        <v>27</v>
      </c>
      <c r="C29" s="37" t="s">
        <v>89</v>
      </c>
      <c r="D29" s="37" t="s">
        <v>106</v>
      </c>
      <c r="E29" s="37" t="s">
        <v>91</v>
      </c>
      <c r="F29" s="37"/>
      <c r="G29" s="37"/>
      <c r="H29" s="37"/>
      <c r="I29" s="37"/>
      <c r="J29" s="37"/>
      <c r="K29" s="37"/>
      <c r="L29" s="37"/>
    </row>
    <row r="30" spans="1:12" x14ac:dyDescent="0.25">
      <c r="A30" s="29"/>
      <c r="B30" s="29"/>
      <c r="C30" s="20"/>
    </row>
    <row r="31" spans="1:12" x14ac:dyDescent="0.4">
      <c r="A31" s="174" t="s">
        <v>107</v>
      </c>
    </row>
    <row r="32" spans="1:12" x14ac:dyDescent="0.25">
      <c r="B32" s="182" t="s">
        <v>108</v>
      </c>
      <c r="C32" s="20"/>
    </row>
    <row r="33" spans="1:4" ht="29.25" customHeight="1" x14ac:dyDescent="0.4">
      <c r="B33" s="257" t="s">
        <v>109</v>
      </c>
      <c r="C33" s="258"/>
      <c r="D33" s="258"/>
    </row>
    <row r="34" spans="1:4" x14ac:dyDescent="0.25">
      <c r="A34" s="25"/>
      <c r="B34" s="171" t="s">
        <v>110</v>
      </c>
      <c r="C34" s="170">
        <v>1</v>
      </c>
      <c r="D34" s="183"/>
    </row>
    <row r="35" spans="1:4" x14ac:dyDescent="0.25">
      <c r="A35" s="25"/>
      <c r="B35" s="171" t="s">
        <v>111</v>
      </c>
      <c r="C35" s="170">
        <v>2</v>
      </c>
      <c r="D35" s="183"/>
    </row>
    <row r="36" spans="1:4" x14ac:dyDescent="0.25">
      <c r="A36" s="25"/>
      <c r="B36" s="172" t="s">
        <v>92</v>
      </c>
      <c r="C36" s="170">
        <v>3</v>
      </c>
      <c r="D36" s="183"/>
    </row>
    <row r="37" spans="1:4" x14ac:dyDescent="0.25">
      <c r="A37" s="25"/>
      <c r="B37" s="171" t="s">
        <v>112</v>
      </c>
      <c r="C37" s="170">
        <v>4</v>
      </c>
      <c r="D37" s="183"/>
    </row>
    <row r="38" spans="1:4" x14ac:dyDescent="0.25">
      <c r="A38" s="25"/>
      <c r="B38" s="171" t="s">
        <v>113</v>
      </c>
      <c r="C38" s="170">
        <v>5</v>
      </c>
      <c r="D38" s="183"/>
    </row>
    <row r="39" spans="1:4" x14ac:dyDescent="0.25">
      <c r="B39" s="171" t="s">
        <v>114</v>
      </c>
      <c r="C39" s="170"/>
      <c r="D39" s="183"/>
    </row>
    <row r="41" spans="1:4" x14ac:dyDescent="0.4">
      <c r="B41" s="180" t="s">
        <v>115</v>
      </c>
      <c r="C41" s="259" t="s">
        <v>116</v>
      </c>
      <c r="D41" s="259"/>
    </row>
    <row r="42" spans="1:4" x14ac:dyDescent="0.4">
      <c r="B42" s="184" t="s">
        <v>117</v>
      </c>
      <c r="C42" s="175" t="s">
        <v>118</v>
      </c>
      <c r="D42" s="175" t="s">
        <v>119</v>
      </c>
    </row>
    <row r="43" spans="1:4" x14ac:dyDescent="0.25">
      <c r="A43" s="27"/>
      <c r="B43" s="171" t="s">
        <v>110</v>
      </c>
      <c r="C43" s="171">
        <v>1</v>
      </c>
      <c r="D43" s="171">
        <v>1</v>
      </c>
    </row>
    <row r="44" spans="1:4" x14ac:dyDescent="0.4">
      <c r="B44" s="171" t="s">
        <v>111</v>
      </c>
      <c r="C44" s="171">
        <v>3</v>
      </c>
      <c r="D44" s="171">
        <v>3</v>
      </c>
    </row>
    <row r="45" spans="1:4" x14ac:dyDescent="0.4">
      <c r="B45" s="172" t="s">
        <v>92</v>
      </c>
      <c r="C45" s="171">
        <v>5</v>
      </c>
      <c r="D45" s="171">
        <v>4</v>
      </c>
    </row>
    <row r="46" spans="1:4" x14ac:dyDescent="0.4">
      <c r="B46" s="171" t="s">
        <v>112</v>
      </c>
      <c r="C46" s="171">
        <v>5</v>
      </c>
      <c r="D46" s="171">
        <v>5</v>
      </c>
    </row>
    <row r="47" spans="1:4" x14ac:dyDescent="0.4">
      <c r="B47" s="171" t="s">
        <v>113</v>
      </c>
      <c r="C47" s="171">
        <v>5</v>
      </c>
      <c r="D47" s="171">
        <v>5</v>
      </c>
    </row>
    <row r="48" spans="1:4" x14ac:dyDescent="0.4">
      <c r="B48" s="171" t="s">
        <v>114</v>
      </c>
      <c r="C48" s="171">
        <v>1</v>
      </c>
      <c r="D48" s="171">
        <v>1</v>
      </c>
    </row>
    <row r="49" spans="2:4" x14ac:dyDescent="0.25">
      <c r="D49" s="28"/>
    </row>
    <row r="50" spans="2:4" x14ac:dyDescent="0.25">
      <c r="B50" s="181" t="s">
        <v>120</v>
      </c>
      <c r="D50" s="28"/>
    </row>
    <row r="51" spans="2:4" x14ac:dyDescent="0.25">
      <c r="B51" s="256" t="s">
        <v>121</v>
      </c>
      <c r="C51" s="256"/>
      <c r="D51" s="256"/>
    </row>
    <row r="52" spans="2:4" x14ac:dyDescent="0.25">
      <c r="B52" s="177" t="s">
        <v>89</v>
      </c>
      <c r="C52" s="170">
        <v>3</v>
      </c>
      <c r="D52" s="176" t="s">
        <v>122</v>
      </c>
    </row>
    <row r="53" spans="2:4" x14ac:dyDescent="0.25">
      <c r="B53" s="177" t="s">
        <v>123</v>
      </c>
      <c r="C53" s="171">
        <v>5</v>
      </c>
      <c r="D53" s="176" t="s">
        <v>122</v>
      </c>
    </row>
    <row r="54" spans="2:4" x14ac:dyDescent="0.25">
      <c r="B54" s="177" t="s">
        <v>124</v>
      </c>
      <c r="C54" s="171">
        <v>1</v>
      </c>
      <c r="D54" s="176" t="s">
        <v>122</v>
      </c>
    </row>
    <row r="55" spans="2:4" x14ac:dyDescent="0.25">
      <c r="B55" s="256" t="s">
        <v>125</v>
      </c>
      <c r="C55" s="256"/>
      <c r="D55" s="256"/>
    </row>
    <row r="56" spans="2:4" x14ac:dyDescent="0.4">
      <c r="B56" s="178" t="s">
        <v>89</v>
      </c>
      <c r="C56" s="171">
        <v>2</v>
      </c>
      <c r="D56" s="176" t="s">
        <v>122</v>
      </c>
    </row>
    <row r="57" spans="2:4" x14ac:dyDescent="0.25">
      <c r="B57" s="177" t="s">
        <v>94</v>
      </c>
      <c r="C57" s="171">
        <v>4</v>
      </c>
      <c r="D57" s="176" t="s">
        <v>122</v>
      </c>
    </row>
    <row r="58" spans="2:4" x14ac:dyDescent="0.25">
      <c r="B58" s="177" t="s">
        <v>126</v>
      </c>
      <c r="C58" s="171">
        <v>5</v>
      </c>
      <c r="D58" s="176" t="s">
        <v>122</v>
      </c>
    </row>
    <row r="59" spans="2:4" x14ac:dyDescent="0.4">
      <c r="B59" s="178" t="s">
        <v>97</v>
      </c>
      <c r="C59" s="171">
        <v>1</v>
      </c>
      <c r="D59" s="176" t="s">
        <v>122</v>
      </c>
    </row>
    <row r="60" spans="2:4" x14ac:dyDescent="0.25">
      <c r="B60" s="256" t="s">
        <v>127</v>
      </c>
      <c r="C60" s="256"/>
      <c r="D60" s="256"/>
    </row>
    <row r="61" spans="2:4" x14ac:dyDescent="0.25">
      <c r="B61" s="177" t="s">
        <v>89</v>
      </c>
      <c r="C61" s="173">
        <v>3</v>
      </c>
      <c r="D61" s="176" t="s">
        <v>122</v>
      </c>
    </row>
    <row r="62" spans="2:4" x14ac:dyDescent="0.4">
      <c r="B62" s="178" t="s">
        <v>123</v>
      </c>
      <c r="C62" s="171">
        <v>5</v>
      </c>
      <c r="D62" s="176" t="s">
        <v>122</v>
      </c>
    </row>
    <row r="63" spans="2:4" x14ac:dyDescent="0.4">
      <c r="B63" s="178" t="s">
        <v>91</v>
      </c>
      <c r="C63" s="171">
        <v>1</v>
      </c>
      <c r="D63" s="176" t="s">
        <v>122</v>
      </c>
    </row>
    <row r="64" spans="2:4" x14ac:dyDescent="0.25">
      <c r="B64" s="256" t="s">
        <v>128</v>
      </c>
      <c r="C64" s="256"/>
      <c r="D64" s="256"/>
    </row>
    <row r="65" spans="2:4" x14ac:dyDescent="0.25">
      <c r="B65" s="177" t="s">
        <v>89</v>
      </c>
      <c r="C65" s="173">
        <v>5</v>
      </c>
      <c r="D65" s="176" t="s">
        <v>122</v>
      </c>
    </row>
    <row r="66" spans="2:4" x14ac:dyDescent="0.4">
      <c r="B66" s="178" t="s">
        <v>91</v>
      </c>
      <c r="C66" s="171">
        <v>1</v>
      </c>
      <c r="D66" s="176" t="s">
        <v>122</v>
      </c>
    </row>
    <row r="67" spans="2:4" x14ac:dyDescent="0.25">
      <c r="B67" s="256" t="s">
        <v>129</v>
      </c>
      <c r="C67" s="256"/>
      <c r="D67" s="256"/>
    </row>
    <row r="68" spans="2:4" x14ac:dyDescent="0.25">
      <c r="B68" s="177" t="s">
        <v>89</v>
      </c>
      <c r="C68" s="173">
        <v>3</v>
      </c>
      <c r="D68" s="176" t="s">
        <v>122</v>
      </c>
    </row>
    <row r="69" spans="2:4" x14ac:dyDescent="0.4">
      <c r="B69" s="178" t="s">
        <v>96</v>
      </c>
      <c r="C69" s="171">
        <v>5</v>
      </c>
      <c r="D69" s="176" t="s">
        <v>122</v>
      </c>
    </row>
    <row r="70" spans="2:4" x14ac:dyDescent="0.4">
      <c r="B70" s="178" t="s">
        <v>97</v>
      </c>
      <c r="C70" s="171">
        <v>1</v>
      </c>
      <c r="D70" s="176" t="s">
        <v>122</v>
      </c>
    </row>
    <row r="71" spans="2:4" x14ac:dyDescent="0.25">
      <c r="B71" s="256" t="s">
        <v>130</v>
      </c>
      <c r="C71" s="256"/>
      <c r="D71" s="256"/>
    </row>
    <row r="72" spans="2:4" x14ac:dyDescent="0.25">
      <c r="B72" s="177" t="s">
        <v>98</v>
      </c>
      <c r="C72" s="173">
        <v>2</v>
      </c>
      <c r="D72" s="176" t="s">
        <v>122</v>
      </c>
    </row>
    <row r="73" spans="2:4" x14ac:dyDescent="0.4">
      <c r="B73" s="178" t="s">
        <v>99</v>
      </c>
      <c r="C73" s="171">
        <v>3</v>
      </c>
      <c r="D73" s="176" t="s">
        <v>122</v>
      </c>
    </row>
    <row r="74" spans="2:4" x14ac:dyDescent="0.4">
      <c r="B74" s="178" t="s">
        <v>100</v>
      </c>
      <c r="C74" s="171">
        <v>5</v>
      </c>
      <c r="D74" s="176" t="s">
        <v>122</v>
      </c>
    </row>
    <row r="75" spans="2:4" x14ac:dyDescent="0.4">
      <c r="B75" s="178" t="s">
        <v>97</v>
      </c>
      <c r="C75" s="171">
        <v>1</v>
      </c>
      <c r="D75" s="176" t="s">
        <v>122</v>
      </c>
    </row>
    <row r="76" spans="2:4" x14ac:dyDescent="0.25">
      <c r="B76" s="256" t="s">
        <v>131</v>
      </c>
      <c r="C76" s="256"/>
      <c r="D76" s="256"/>
    </row>
    <row r="77" spans="2:4" x14ac:dyDescent="0.25">
      <c r="B77" s="177" t="s">
        <v>101</v>
      </c>
      <c r="C77" s="171">
        <v>5</v>
      </c>
      <c r="D77" s="176" t="s">
        <v>122</v>
      </c>
    </row>
    <row r="78" spans="2:4" x14ac:dyDescent="0.4">
      <c r="B78" s="178" t="s">
        <v>132</v>
      </c>
      <c r="C78" s="171">
        <v>3</v>
      </c>
      <c r="D78" s="176" t="s">
        <v>122</v>
      </c>
    </row>
    <row r="79" spans="2:4" x14ac:dyDescent="0.4">
      <c r="B79" s="178" t="s">
        <v>103</v>
      </c>
      <c r="C79" s="171">
        <v>1</v>
      </c>
      <c r="D79" s="176" t="s">
        <v>122</v>
      </c>
    </row>
    <row r="80" spans="2:4" x14ac:dyDescent="0.25">
      <c r="B80" s="177" t="s">
        <v>97</v>
      </c>
      <c r="C80" s="171">
        <v>1</v>
      </c>
      <c r="D80" s="176" t="s">
        <v>122</v>
      </c>
    </row>
    <row r="81" spans="1:4" x14ac:dyDescent="0.25">
      <c r="B81" s="256" t="s">
        <v>133</v>
      </c>
      <c r="C81" s="256"/>
      <c r="D81" s="256"/>
    </row>
    <row r="82" spans="1:4" x14ac:dyDescent="0.4">
      <c r="B82" s="178" t="s">
        <v>89</v>
      </c>
      <c r="C82" s="171">
        <v>3</v>
      </c>
      <c r="D82" s="176" t="s">
        <v>122</v>
      </c>
    </row>
    <row r="83" spans="1:4" x14ac:dyDescent="0.4">
      <c r="B83" s="178" t="s">
        <v>126</v>
      </c>
      <c r="C83" s="171">
        <v>5</v>
      </c>
      <c r="D83" s="176" t="s">
        <v>122</v>
      </c>
    </row>
    <row r="84" spans="1:4" x14ac:dyDescent="0.25">
      <c r="B84" s="179" t="s">
        <v>91</v>
      </c>
      <c r="C84" s="171">
        <v>1</v>
      </c>
      <c r="D84" s="176" t="s">
        <v>122</v>
      </c>
    </row>
    <row r="85" spans="1:4" x14ac:dyDescent="0.25">
      <c r="B85" s="256" t="s">
        <v>134</v>
      </c>
      <c r="C85" s="256"/>
      <c r="D85" s="256"/>
    </row>
    <row r="86" spans="1:4" x14ac:dyDescent="0.4">
      <c r="A86" s="41"/>
      <c r="B86" s="178" t="s">
        <v>104</v>
      </c>
      <c r="C86" s="171">
        <v>3</v>
      </c>
      <c r="D86" s="176" t="s">
        <v>122</v>
      </c>
    </row>
    <row r="87" spans="1:4" x14ac:dyDescent="0.4">
      <c r="A87" s="41"/>
      <c r="B87" s="178" t="s">
        <v>135</v>
      </c>
      <c r="C87" s="171">
        <v>5</v>
      </c>
      <c r="D87" s="176" t="s">
        <v>122</v>
      </c>
    </row>
    <row r="88" spans="1:4" x14ac:dyDescent="0.25">
      <c r="A88" s="25"/>
      <c r="B88" s="178" t="s">
        <v>91</v>
      </c>
      <c r="C88" s="173">
        <v>1</v>
      </c>
      <c r="D88" s="176" t="s">
        <v>122</v>
      </c>
    </row>
    <row r="89" spans="1:4" x14ac:dyDescent="0.25">
      <c r="A89" s="29"/>
      <c r="B89" s="256" t="s">
        <v>136</v>
      </c>
      <c r="C89" s="256"/>
      <c r="D89" s="256"/>
    </row>
    <row r="90" spans="1:4" x14ac:dyDescent="0.25">
      <c r="A90" s="29"/>
      <c r="B90" s="177" t="s">
        <v>89</v>
      </c>
      <c r="C90" s="172">
        <v>3</v>
      </c>
      <c r="D90" s="176" t="s">
        <v>122</v>
      </c>
    </row>
    <row r="91" spans="1:4" x14ac:dyDescent="0.4">
      <c r="B91" s="178" t="s">
        <v>123</v>
      </c>
      <c r="C91" s="171">
        <v>5</v>
      </c>
      <c r="D91" s="176" t="s">
        <v>122</v>
      </c>
    </row>
    <row r="92" spans="1:4" x14ac:dyDescent="0.4">
      <c r="B92" s="178" t="s">
        <v>91</v>
      </c>
      <c r="C92" s="171">
        <v>1</v>
      </c>
      <c r="D92" s="176" t="s">
        <v>122</v>
      </c>
    </row>
    <row r="93" spans="1:4" x14ac:dyDescent="0.25">
      <c r="B93" s="256" t="s">
        <v>137</v>
      </c>
      <c r="C93" s="256"/>
      <c r="D93" s="256"/>
    </row>
    <row r="94" spans="1:4" x14ac:dyDescent="0.4">
      <c r="B94" s="178" t="s">
        <v>89</v>
      </c>
      <c r="C94" s="171">
        <v>3</v>
      </c>
      <c r="D94" s="176" t="s">
        <v>122</v>
      </c>
    </row>
    <row r="95" spans="1:4" x14ac:dyDescent="0.4">
      <c r="B95" s="178" t="s">
        <v>138</v>
      </c>
      <c r="C95" s="171">
        <v>5</v>
      </c>
      <c r="D95" s="176" t="s">
        <v>122</v>
      </c>
    </row>
    <row r="96" spans="1:4" x14ac:dyDescent="0.4">
      <c r="B96" s="178" t="s">
        <v>91</v>
      </c>
      <c r="C96" s="171">
        <v>1</v>
      </c>
      <c r="D96" s="176" t="s">
        <v>122</v>
      </c>
    </row>
  </sheetData>
  <mergeCells count="13">
    <mergeCell ref="B64:D64"/>
    <mergeCell ref="B89:D89"/>
    <mergeCell ref="B93:D93"/>
    <mergeCell ref="B67:D67"/>
    <mergeCell ref="B71:D71"/>
    <mergeCell ref="B76:D76"/>
    <mergeCell ref="B81:D81"/>
    <mergeCell ref="B85:D85"/>
    <mergeCell ref="B51:D51"/>
    <mergeCell ref="B55:D55"/>
    <mergeCell ref="B60:D60"/>
    <mergeCell ref="B33:D33"/>
    <mergeCell ref="C41:D41"/>
  </mergeCells>
  <phoneticPr fontId="2"/>
  <pageMargins left="0.7" right="0.7" top="0.75" bottom="0.75" header="0.3" footer="0.3"/>
  <pageSetup paperSize="9" orientation="portrait" r:id="rId1"/>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BFACD-E4CA-4774-9345-15D48EB2EA63}">
  <dimension ref="A1:D29"/>
  <sheetViews>
    <sheetView showGridLines="0" zoomScaleNormal="100" workbookViewId="0"/>
  </sheetViews>
  <sheetFormatPr defaultRowHeight="18.75" x14ac:dyDescent="0.4"/>
  <cols>
    <col min="2" max="3" width="47.125" customWidth="1"/>
    <col min="4" max="4" width="47.125" style="74" customWidth="1"/>
  </cols>
  <sheetData>
    <row r="1" spans="1:4" x14ac:dyDescent="0.4">
      <c r="A1" s="91" t="s">
        <v>139</v>
      </c>
    </row>
    <row r="2" spans="1:4" x14ac:dyDescent="0.4">
      <c r="A2" s="38" t="s">
        <v>11</v>
      </c>
      <c r="B2" s="38" t="s">
        <v>12</v>
      </c>
      <c r="C2" s="39" t="s">
        <v>140</v>
      </c>
      <c r="D2" s="72" t="s">
        <v>141</v>
      </c>
    </row>
    <row r="3" spans="1:4" ht="71.25" x14ac:dyDescent="0.4">
      <c r="A3" s="10">
        <f>ROW()-2</f>
        <v>1</v>
      </c>
      <c r="B3" s="35" t="s">
        <v>22</v>
      </c>
      <c r="C3" s="11" t="s">
        <v>142</v>
      </c>
      <c r="D3" s="215" t="s">
        <v>143</v>
      </c>
    </row>
    <row r="4" spans="1:4" ht="71.25" x14ac:dyDescent="0.4">
      <c r="A4" s="10">
        <f t="shared" ref="A4:A29" si="0">ROW()-2</f>
        <v>2</v>
      </c>
      <c r="B4" s="35" t="s">
        <v>22</v>
      </c>
      <c r="C4" s="11" t="s">
        <v>144</v>
      </c>
      <c r="D4" s="215" t="s">
        <v>145</v>
      </c>
    </row>
    <row r="5" spans="1:4" ht="71.25" x14ac:dyDescent="0.4">
      <c r="A5" s="10">
        <f t="shared" si="0"/>
        <v>3</v>
      </c>
      <c r="B5" s="35" t="s">
        <v>22</v>
      </c>
      <c r="C5" s="11" t="s">
        <v>146</v>
      </c>
      <c r="D5" s="215" t="s">
        <v>147</v>
      </c>
    </row>
    <row r="6" spans="1:4" ht="71.25" x14ac:dyDescent="0.4">
      <c r="A6" s="10">
        <f t="shared" si="0"/>
        <v>4</v>
      </c>
      <c r="B6" s="35" t="s">
        <v>22</v>
      </c>
      <c r="C6" s="11" t="s">
        <v>148</v>
      </c>
      <c r="D6" s="215" t="s">
        <v>149</v>
      </c>
    </row>
    <row r="7" spans="1:4" ht="85.5" x14ac:dyDescent="0.4">
      <c r="A7" s="10">
        <f t="shared" si="0"/>
        <v>5</v>
      </c>
      <c r="B7" s="35" t="s">
        <v>22</v>
      </c>
      <c r="C7" s="11" t="s">
        <v>150</v>
      </c>
      <c r="D7" s="215" t="s">
        <v>151</v>
      </c>
    </row>
    <row r="8" spans="1:4" ht="85.5" x14ac:dyDescent="0.4">
      <c r="A8" s="10">
        <f t="shared" si="0"/>
        <v>6</v>
      </c>
      <c r="B8" s="35" t="s">
        <v>22</v>
      </c>
      <c r="C8" s="11" t="s">
        <v>152</v>
      </c>
      <c r="D8" s="215" t="s">
        <v>153</v>
      </c>
    </row>
    <row r="9" spans="1:4" ht="85.5" x14ac:dyDescent="0.4">
      <c r="A9" s="10">
        <f t="shared" si="0"/>
        <v>7</v>
      </c>
      <c r="B9" s="35" t="s">
        <v>22</v>
      </c>
      <c r="C9" s="11" t="s">
        <v>154</v>
      </c>
      <c r="D9" s="215" t="s">
        <v>155</v>
      </c>
    </row>
    <row r="10" spans="1:4" ht="71.25" x14ac:dyDescent="0.4">
      <c r="A10" s="10">
        <f t="shared" si="0"/>
        <v>8</v>
      </c>
      <c r="B10" s="35" t="s">
        <v>30</v>
      </c>
      <c r="C10" s="11" t="s">
        <v>156</v>
      </c>
      <c r="D10" s="215" t="s">
        <v>157</v>
      </c>
    </row>
    <row r="11" spans="1:4" ht="71.25" x14ac:dyDescent="0.4">
      <c r="A11" s="10">
        <f t="shared" si="0"/>
        <v>9</v>
      </c>
      <c r="B11" s="35" t="s">
        <v>30</v>
      </c>
      <c r="C11" s="11" t="s">
        <v>158</v>
      </c>
      <c r="D11" s="215" t="s">
        <v>157</v>
      </c>
    </row>
    <row r="12" spans="1:4" ht="99.75" x14ac:dyDescent="0.4">
      <c r="A12" s="10">
        <f t="shared" si="0"/>
        <v>10</v>
      </c>
      <c r="B12" s="35" t="s">
        <v>30</v>
      </c>
      <c r="C12" s="11" t="s">
        <v>159</v>
      </c>
      <c r="D12" s="215" t="s">
        <v>160</v>
      </c>
    </row>
    <row r="13" spans="1:4" ht="99.75" x14ac:dyDescent="0.4">
      <c r="A13" s="10">
        <f t="shared" si="0"/>
        <v>11</v>
      </c>
      <c r="B13" s="35" t="s">
        <v>30</v>
      </c>
      <c r="C13" s="11" t="s">
        <v>161</v>
      </c>
      <c r="D13" s="73" t="s">
        <v>160</v>
      </c>
    </row>
    <row r="14" spans="1:4" ht="71.25" x14ac:dyDescent="0.4">
      <c r="A14" s="10">
        <f t="shared" si="0"/>
        <v>12</v>
      </c>
      <c r="B14" s="35" t="s">
        <v>34</v>
      </c>
      <c r="C14" s="11" t="s">
        <v>162</v>
      </c>
      <c r="D14" s="73" t="s">
        <v>163</v>
      </c>
    </row>
    <row r="15" spans="1:4" ht="71.25" x14ac:dyDescent="0.4">
      <c r="A15" s="10">
        <f t="shared" si="0"/>
        <v>13</v>
      </c>
      <c r="B15" s="35" t="s">
        <v>34</v>
      </c>
      <c r="C15" s="11" t="s">
        <v>164</v>
      </c>
      <c r="D15" s="73" t="s">
        <v>165</v>
      </c>
    </row>
    <row r="16" spans="1:4" ht="71.25" x14ac:dyDescent="0.4">
      <c r="A16" s="10">
        <f t="shared" si="0"/>
        <v>14</v>
      </c>
      <c r="B16" s="35" t="s">
        <v>34</v>
      </c>
      <c r="C16" s="11" t="s">
        <v>166</v>
      </c>
      <c r="D16" s="73" t="s">
        <v>167</v>
      </c>
    </row>
    <row r="17" spans="1:4" ht="85.5" x14ac:dyDescent="0.4">
      <c r="A17" s="10">
        <f t="shared" si="0"/>
        <v>15</v>
      </c>
      <c r="B17" s="35" t="s">
        <v>34</v>
      </c>
      <c r="C17" s="11" t="s">
        <v>168</v>
      </c>
      <c r="D17" s="73" t="s">
        <v>169</v>
      </c>
    </row>
    <row r="18" spans="1:4" ht="71.25" x14ac:dyDescent="0.4">
      <c r="A18" s="10">
        <f t="shared" si="0"/>
        <v>16</v>
      </c>
      <c r="B18" s="35" t="s">
        <v>34</v>
      </c>
      <c r="C18" s="11" t="s">
        <v>170</v>
      </c>
      <c r="D18" s="73" t="s">
        <v>171</v>
      </c>
    </row>
    <row r="19" spans="1:4" ht="71.25" x14ac:dyDescent="0.4">
      <c r="A19" s="10">
        <f t="shared" si="0"/>
        <v>17</v>
      </c>
      <c r="B19" s="35" t="s">
        <v>34</v>
      </c>
      <c r="C19" s="11" t="s">
        <v>172</v>
      </c>
      <c r="D19" s="73" t="s">
        <v>173</v>
      </c>
    </row>
    <row r="20" spans="1:4" ht="71.25" x14ac:dyDescent="0.4">
      <c r="A20" s="10">
        <f t="shared" si="0"/>
        <v>18</v>
      </c>
      <c r="B20" s="35" t="s">
        <v>41</v>
      </c>
      <c r="C20" s="11" t="s">
        <v>174</v>
      </c>
      <c r="D20" s="73" t="s">
        <v>175</v>
      </c>
    </row>
    <row r="21" spans="1:4" ht="71.25" x14ac:dyDescent="0.4">
      <c r="A21" s="10">
        <f t="shared" si="0"/>
        <v>19</v>
      </c>
      <c r="B21" s="35" t="s">
        <v>41</v>
      </c>
      <c r="C21" s="11" t="s">
        <v>176</v>
      </c>
      <c r="D21" s="73" t="s">
        <v>177</v>
      </c>
    </row>
    <row r="22" spans="1:4" ht="71.25" x14ac:dyDescent="0.4">
      <c r="A22" s="10">
        <f t="shared" si="0"/>
        <v>20</v>
      </c>
      <c r="B22" s="35" t="s">
        <v>41</v>
      </c>
      <c r="C22" s="11" t="s">
        <v>178</v>
      </c>
      <c r="D22" s="73" t="s">
        <v>179</v>
      </c>
    </row>
    <row r="23" spans="1:4" ht="71.25" x14ac:dyDescent="0.4">
      <c r="A23" s="10">
        <f t="shared" si="0"/>
        <v>21</v>
      </c>
      <c r="B23" s="35" t="s">
        <v>41</v>
      </c>
      <c r="C23" s="11" t="s">
        <v>180</v>
      </c>
      <c r="D23" s="73" t="s">
        <v>181</v>
      </c>
    </row>
    <row r="24" spans="1:4" ht="71.25" x14ac:dyDescent="0.4">
      <c r="A24" s="10">
        <f t="shared" si="0"/>
        <v>22</v>
      </c>
      <c r="B24" s="35" t="s">
        <v>41</v>
      </c>
      <c r="C24" s="11" t="s">
        <v>182</v>
      </c>
      <c r="D24" s="73" t="s">
        <v>183</v>
      </c>
    </row>
    <row r="25" spans="1:4" ht="71.25" x14ac:dyDescent="0.4">
      <c r="A25" s="10">
        <f t="shared" si="0"/>
        <v>23</v>
      </c>
      <c r="B25" s="35" t="s">
        <v>41</v>
      </c>
      <c r="C25" s="11" t="s">
        <v>184</v>
      </c>
      <c r="D25" s="73" t="s">
        <v>185</v>
      </c>
    </row>
    <row r="26" spans="1:4" ht="85.5" x14ac:dyDescent="0.4">
      <c r="A26" s="10">
        <f t="shared" si="0"/>
        <v>24</v>
      </c>
      <c r="B26" s="35" t="s">
        <v>41</v>
      </c>
      <c r="C26" s="11" t="s">
        <v>186</v>
      </c>
      <c r="D26" s="73" t="s">
        <v>187</v>
      </c>
    </row>
    <row r="27" spans="1:4" ht="85.5" x14ac:dyDescent="0.4">
      <c r="A27" s="10">
        <f t="shared" si="0"/>
        <v>25</v>
      </c>
      <c r="B27" s="35" t="s">
        <v>41</v>
      </c>
      <c r="C27" s="11" t="s">
        <v>188</v>
      </c>
      <c r="D27" s="73" t="s">
        <v>187</v>
      </c>
    </row>
    <row r="28" spans="1:4" ht="57" x14ac:dyDescent="0.4">
      <c r="A28" s="10">
        <f t="shared" si="0"/>
        <v>26</v>
      </c>
      <c r="B28" s="35" t="s">
        <v>41</v>
      </c>
      <c r="C28" s="11" t="s">
        <v>189</v>
      </c>
      <c r="D28" s="73" t="s">
        <v>190</v>
      </c>
    </row>
    <row r="29" spans="1:4" ht="57" x14ac:dyDescent="0.4">
      <c r="A29" s="10">
        <f t="shared" si="0"/>
        <v>27</v>
      </c>
      <c r="B29" s="35" t="s">
        <v>41</v>
      </c>
      <c r="C29" s="11" t="s">
        <v>191</v>
      </c>
      <c r="D29" s="73" t="s">
        <v>190</v>
      </c>
    </row>
  </sheetData>
  <phoneticPr fontId="2"/>
  <pageMargins left="0.7" right="0.7" top="0.75" bottom="0.75" header="0.3" footer="0.3"/>
  <pageSetup paperSize="9" orientation="portrait" r:id="rId1"/>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C754-B86B-4D29-8CAB-7C6CA1E5740B}">
  <dimension ref="A2:AP1584"/>
  <sheetViews>
    <sheetView showGridLines="0" zoomScaleNormal="100" workbookViewId="0"/>
  </sheetViews>
  <sheetFormatPr defaultColWidth="8.75" defaultRowHeight="14.25" x14ac:dyDescent="0.4"/>
  <cols>
    <col min="1" max="1" width="6" style="12" customWidth="1"/>
    <col min="2" max="29" width="16" style="12" customWidth="1"/>
    <col min="30" max="35" width="8.75" style="12"/>
    <col min="36" max="36" width="12.625" style="12" bestFit="1" customWidth="1"/>
    <col min="37" max="39" width="8.75" style="12"/>
    <col min="40" max="40" width="18" style="12" customWidth="1"/>
    <col min="41" max="16384" width="8.75" style="12"/>
  </cols>
  <sheetData>
    <row r="2" spans="1:40" x14ac:dyDescent="0.25">
      <c r="B2" s="190"/>
      <c r="AJ2" s="24"/>
      <c r="AK2" s="20"/>
      <c r="AL2" s="20"/>
      <c r="AM2" s="22"/>
      <c r="AN2" s="18"/>
    </row>
    <row r="3" spans="1:40" ht="18" customHeight="1" x14ac:dyDescent="0.25">
      <c r="B3" s="191" t="s">
        <v>192</v>
      </c>
      <c r="C3" s="96">
        <f>自己点検シート!$B$5</f>
        <v>0</v>
      </c>
      <c r="D3" s="97" t="str">
        <f>自己点検シート!C5</f>
        <v>団体コードをご確認ください。</v>
      </c>
      <c r="E3" s="97" t="str">
        <f>自己点検シート!D5</f>
        <v>-</v>
      </c>
      <c r="F3" s="192"/>
      <c r="I3" s="193"/>
      <c r="J3" s="193"/>
      <c r="K3" s="193"/>
      <c r="L3" s="193"/>
      <c r="M3" s="193"/>
      <c r="N3" s="193"/>
      <c r="O3" s="193"/>
      <c r="P3" s="193"/>
      <c r="Q3" s="193"/>
      <c r="R3" s="193"/>
      <c r="S3" s="193"/>
      <c r="AG3" s="24"/>
      <c r="AH3" s="20"/>
      <c r="AI3" s="20"/>
      <c r="AJ3" s="22"/>
      <c r="AK3" s="18"/>
    </row>
    <row r="4" spans="1:40" x14ac:dyDescent="0.25">
      <c r="B4" s="191" t="s">
        <v>193</v>
      </c>
      <c r="C4" s="96" t="e">
        <f>VLOOKUP(自己点検シート!B5,【非表示】団体コード!$A$2:$F$1790,6,FALSE)</f>
        <v>#N/A</v>
      </c>
      <c r="I4" s="193"/>
      <c r="J4" s="193"/>
      <c r="K4" s="193"/>
      <c r="L4" s="193"/>
      <c r="M4" s="193"/>
      <c r="N4" s="193"/>
      <c r="O4" s="193"/>
      <c r="P4" s="193"/>
      <c r="Q4" s="193"/>
      <c r="R4" s="193"/>
      <c r="S4" s="193"/>
      <c r="AG4" s="24"/>
      <c r="AH4" s="20"/>
      <c r="AI4" s="20"/>
      <c r="AJ4" s="22"/>
      <c r="AK4" s="18"/>
    </row>
    <row r="5" spans="1:40" x14ac:dyDescent="0.25">
      <c r="I5" s="193"/>
      <c r="J5" s="193"/>
      <c r="K5" s="193"/>
      <c r="L5" s="193"/>
      <c r="M5" s="193"/>
      <c r="N5" s="193"/>
      <c r="O5" s="193"/>
      <c r="P5" s="193"/>
      <c r="Q5" s="193"/>
      <c r="R5" s="193"/>
      <c r="S5" s="193"/>
      <c r="AG5" s="24"/>
      <c r="AH5" s="20"/>
      <c r="AI5" s="20"/>
      <c r="AJ5" s="22"/>
      <c r="AK5" s="18"/>
    </row>
    <row r="6" spans="1:40" x14ac:dyDescent="0.25">
      <c r="A6" s="41"/>
      <c r="B6" s="194" t="s">
        <v>194</v>
      </c>
      <c r="C6" s="195"/>
      <c r="D6" s="195"/>
      <c r="E6" s="195"/>
      <c r="F6" s="195"/>
      <c r="G6" s="195"/>
      <c r="H6" s="195"/>
      <c r="I6" s="196"/>
      <c r="K6" s="194" t="s">
        <v>61</v>
      </c>
      <c r="L6" s="195"/>
      <c r="M6" s="195"/>
      <c r="N6" s="195"/>
      <c r="O6" s="195"/>
      <c r="P6" s="195"/>
      <c r="Q6" s="196"/>
      <c r="AD6" s="24"/>
      <c r="AE6" s="20"/>
      <c r="AF6" s="20"/>
      <c r="AG6" s="22"/>
      <c r="AH6" s="18"/>
    </row>
    <row r="7" spans="1:40" x14ac:dyDescent="0.25">
      <c r="A7" s="41"/>
      <c r="B7" s="197"/>
      <c r="C7" s="31" t="s">
        <v>195</v>
      </c>
      <c r="D7" s="31" t="s">
        <v>196</v>
      </c>
      <c r="E7" s="31" t="s">
        <v>197</v>
      </c>
      <c r="F7" s="31" t="s">
        <v>198</v>
      </c>
      <c r="G7" s="31" t="s">
        <v>199</v>
      </c>
      <c r="H7" s="31" t="s">
        <v>200</v>
      </c>
      <c r="I7" s="186" t="s">
        <v>201</v>
      </c>
      <c r="K7" s="197"/>
      <c r="L7" s="31" t="s">
        <v>202</v>
      </c>
      <c r="M7" s="31" t="s">
        <v>203</v>
      </c>
      <c r="N7" s="188" t="s">
        <v>204</v>
      </c>
      <c r="O7" s="31" t="s">
        <v>205</v>
      </c>
      <c r="P7" s="188" t="s">
        <v>206</v>
      </c>
      <c r="Q7" s="186" t="s">
        <v>207</v>
      </c>
      <c r="S7" s="198"/>
      <c r="AD7" s="24"/>
      <c r="AE7" s="20"/>
      <c r="AF7" s="20"/>
      <c r="AG7" s="22"/>
      <c r="AH7" s="18"/>
    </row>
    <row r="8" spans="1:40" ht="42.75" x14ac:dyDescent="0.25">
      <c r="B8" s="199"/>
      <c r="C8" s="13" t="s">
        <v>208</v>
      </c>
      <c r="D8" s="13" t="s">
        <v>209</v>
      </c>
      <c r="E8" s="13" t="s">
        <v>210</v>
      </c>
      <c r="F8" s="13" t="s">
        <v>211</v>
      </c>
      <c r="G8" s="13" t="s">
        <v>212</v>
      </c>
      <c r="H8" s="13" t="s">
        <v>213</v>
      </c>
      <c r="I8" s="40" t="s">
        <v>214</v>
      </c>
      <c r="K8" s="95"/>
      <c r="L8" s="13" t="s">
        <v>215</v>
      </c>
      <c r="M8" s="13" t="s">
        <v>216</v>
      </c>
      <c r="N8" s="14" t="s">
        <v>217</v>
      </c>
      <c r="O8" s="13" t="s">
        <v>218</v>
      </c>
      <c r="P8" s="14" t="s">
        <v>219</v>
      </c>
      <c r="Q8" s="40" t="s">
        <v>220</v>
      </c>
      <c r="S8" s="198"/>
      <c r="AD8" s="24"/>
      <c r="AE8" s="20"/>
      <c r="AF8" s="20"/>
      <c r="AG8" s="22"/>
      <c r="AH8" s="18"/>
    </row>
    <row r="9" spans="1:40" x14ac:dyDescent="0.25">
      <c r="A9" s="41"/>
      <c r="B9" s="200" t="s">
        <v>57</v>
      </c>
      <c r="C9" s="68" t="e">
        <f>VLOOKUP(C4,【非表示】平均値・基準値!A3:AC6,3,FALSE)</f>
        <v>#N/A</v>
      </c>
      <c r="D9" s="68" t="e">
        <f>VLOOKUP(C4,【非表示】平均値・基準値!$A$3:$AC$6,4,FALSE)</f>
        <v>#N/A</v>
      </c>
      <c r="E9" s="68" t="e">
        <f>VLOOKUP(C4,【非表示】平均値・基準値!$A$3:$AC$6,5,FALSE)</f>
        <v>#N/A</v>
      </c>
      <c r="F9" s="68" t="e">
        <f>VLOOKUP(C4,【非表示】平均値・基準値!$A$3:$AC$6,6,FALSE)</f>
        <v>#N/A</v>
      </c>
      <c r="G9" s="68" t="e">
        <f>VLOOKUP(C4,【非表示】平均値・基準値!$A$3:$AC$6,7,FALSE)</f>
        <v>#N/A</v>
      </c>
      <c r="H9" s="68" t="e">
        <f>IF(H11&lt;&gt;"",VLOOKUP(C4,【非表示】平均値・基準値!$A$3:$AC$6,8,FALSE),#N/A)</f>
        <v>#N/A</v>
      </c>
      <c r="I9" s="66" t="e">
        <f>IF(I11&lt;&gt;"",VLOOKUP(C4,【非表示】平均値・基準値!$A$3:$AC$6,9,FALSE),#N/A)</f>
        <v>#N/A</v>
      </c>
      <c r="K9" s="200" t="s">
        <v>57</v>
      </c>
      <c r="L9" s="68" t="e">
        <f>VLOOKUP(C4,【非表示】平均値・基準値!$A$3:$AC$6,14,FALSE)</f>
        <v>#N/A</v>
      </c>
      <c r="M9" s="68" t="e">
        <f>VLOOKUP(C4,【非表示】平均値・基準値!$A$3:$AC$6,15,FALSE)</f>
        <v>#N/A</v>
      </c>
      <c r="N9" s="68" t="e">
        <f>VLOOKUP(C4,【非表示】平均値・基準値!$A$3:$AC$6,16,FALSE)</f>
        <v>#N/A</v>
      </c>
      <c r="O9" s="68" t="e">
        <f>VLOOKUP(C4,【非表示】平均値・基準値!$A$3:$AC$6,17,FALSE)</f>
        <v>#N/A</v>
      </c>
      <c r="P9" s="68" t="e">
        <f>VLOOKUP(C4,【非表示】平均値・基準値!$A$3:$AC$6,18,FALSE)</f>
        <v>#N/A</v>
      </c>
      <c r="Q9" s="66" t="e">
        <f>VLOOKUP(C4,【非表示】平均値・基準値!$A$3:$AC$6,19,FALSE)</f>
        <v>#N/A</v>
      </c>
      <c r="S9" s="201"/>
      <c r="AD9" s="24"/>
      <c r="AE9" s="20"/>
      <c r="AF9" s="20"/>
      <c r="AG9" s="22"/>
      <c r="AH9" s="18"/>
    </row>
    <row r="10" spans="1:40" x14ac:dyDescent="0.25">
      <c r="A10" s="41"/>
      <c r="B10" s="202" t="s">
        <v>58</v>
      </c>
      <c r="C10" s="67" t="e">
        <f>VLOOKUP(C4,【非表示】平均値・基準値!$A$9:$AC$12,3,FALSE)</f>
        <v>#N/A</v>
      </c>
      <c r="D10" s="67" t="e">
        <f>VLOOKUP(C4,【非表示】平均値・基準値!$A$9:$AC$12,4,FALSE)</f>
        <v>#N/A</v>
      </c>
      <c r="E10" s="67" t="e">
        <f>VLOOKUP(C4,【非表示】平均値・基準値!$A$9:$AC$12,5,FALSE)</f>
        <v>#N/A</v>
      </c>
      <c r="F10" s="67" t="e">
        <f>VLOOKUP(C4,【非表示】平均値・基準値!$A$9:$AC$12,6,FALSE)</f>
        <v>#N/A</v>
      </c>
      <c r="G10" s="67" t="e">
        <f>VLOOKUP(C4,【非表示】平均値・基準値!$A$9:$AC$12,7,FALSE)</f>
        <v>#N/A</v>
      </c>
      <c r="H10" s="67" t="e">
        <f>IF(H11&lt;&gt;"",VLOOKUP(C4,【非表示】平均値・基準値!$A$9:$AC$12,8,FALSE),#N/A)</f>
        <v>#N/A</v>
      </c>
      <c r="I10" s="65" t="e">
        <f>IF(I11&lt;&gt;"",VLOOKUP(C4,【非表示】平均値・基準値!$A$9:$AC$12,9,FALSE),#N/A)</f>
        <v>#N/A</v>
      </c>
      <c r="K10" s="202" t="s">
        <v>58</v>
      </c>
      <c r="L10" s="67" t="e">
        <f>VLOOKUP(C4,【非表示】平均値・基準値!$A$9:$AC$12,14,FALSE)</f>
        <v>#N/A</v>
      </c>
      <c r="M10" s="67" t="e">
        <f>VLOOKUP(C4,【非表示】平均値・基準値!$A$9:$AC$12,15,FALSE)</f>
        <v>#N/A</v>
      </c>
      <c r="N10" s="67" t="e">
        <f>VLOOKUP(C4,【非表示】平均値・基準値!$A$9:$AC$12,16,FALSE)</f>
        <v>#N/A</v>
      </c>
      <c r="O10" s="67" t="e">
        <f>VLOOKUP(C4,【非表示】平均値・基準値!$A$9:$AC$12,17,FALSE)</f>
        <v>#N/A</v>
      </c>
      <c r="P10" s="67" t="e">
        <f>VLOOKUP(C4,【非表示】平均値・基準値!$A$9:$AC$12,18,FALSE)</f>
        <v>#N/A</v>
      </c>
      <c r="Q10" s="65" t="e">
        <f>VLOOKUP(C4,【非表示】平均値・基準値!$A$9:$AC$12,19,FALSE)</f>
        <v>#N/A</v>
      </c>
      <c r="S10" s="201"/>
      <c r="AD10" s="24"/>
      <c r="AE10" s="20"/>
      <c r="AF10" s="20"/>
      <c r="AG10" s="22"/>
      <c r="AH10" s="18"/>
    </row>
    <row r="11" spans="1:40" x14ac:dyDescent="0.25">
      <c r="A11" s="41"/>
      <c r="B11" s="203" t="str">
        <f>自己点検シート!D5</f>
        <v>-</v>
      </c>
      <c r="C11" s="94" t="e">
        <f>VLOOKUP(自己点検シート!F14,【非表示】プルダウン!B34:C39,2,FALSE)</f>
        <v>#N/A</v>
      </c>
      <c r="D11" s="94" t="e">
        <f>VLOOKUP(自己点検シート!F15,【非表示】プルダウン!B52:C54,2,FALSE)</f>
        <v>#N/A</v>
      </c>
      <c r="E11" s="94" t="e" cm="1">
        <f t="array" ref="E11">_xlfn.IFS(C4="1～99名",VLOOKUP(自己点検シート!F16,【非表示】プルダウン!B43:D48,2,FALSE),C4="100～199名",VLOOKUP(自己点検シート!F16,【非表示】プルダウン!B43:D48,2,FALSE),C4="200～999名",VLOOKUP(自己点検シート!F16,【非表示】プルダウン!B43:D48,3,FALSE),C4="1,000名以上",VLOOKUP(自己点検シート!F16,【非表示】プルダウン!B43:D48,3,FALSE))</f>
        <v>#N/A</v>
      </c>
      <c r="F11" s="94" t="e">
        <f>VLOOKUP(自己点検シート!F17,【非表示】プルダウン!B56:C59,2,FALSE)</f>
        <v>#N/A</v>
      </c>
      <c r="G11" s="94" t="e">
        <f>VLOOKUP(自己点検シート!F18,【非表示】プルダウン!B34:C39,2,FALSE)</f>
        <v>#N/A</v>
      </c>
      <c r="H11" s="94" t="e">
        <f>IF(VLOOKUP(自己点検シート!F19,【非表示】プルダウン!$B$34:$C$39,2,FALSE)&lt;&gt;0,VLOOKUP(自己点検シート!F19,【非表示】プルダウン!$B$34:$C$39,2,FALSE),#N/A)</f>
        <v>#N/A</v>
      </c>
      <c r="I11" s="93" t="e">
        <f>IF(VLOOKUP(自己点検シート!F20,【非表示】プルダウン!B34:C39,2,FALSE)&lt;&gt;0,VLOOKUP(自己点検シート!F20,【非表示】プルダウン!B34:C39,2,FALSE),#N/A)</f>
        <v>#N/A</v>
      </c>
      <c r="K11" s="203" t="str">
        <f>自己点検シート!D5</f>
        <v>-</v>
      </c>
      <c r="L11" s="94" t="e">
        <f>VLOOKUP(自己点検シート!F25,【非表示】プルダウン!B34:C39,2,FALSE)</f>
        <v>#N/A</v>
      </c>
      <c r="M11" s="94" t="e">
        <f>VLOOKUP(自己点検シート!F26,【非表示】プルダウン!B34:C39,2,FALSE)</f>
        <v>#N/A</v>
      </c>
      <c r="N11" s="94" t="e">
        <f>VLOOKUP(自己点検シート!F27,【非表示】プルダウン!B68:C70,2,FALSE)</f>
        <v>#N/A</v>
      </c>
      <c r="O11" s="94" t="e">
        <f>VLOOKUP(自己点検シート!F28,【非表示】プルダウン!B34:C39,2,FALSE)</f>
        <v>#N/A</v>
      </c>
      <c r="P11" s="94" t="e">
        <f>VLOOKUP(自己点検シート!F29,【非表示】プルダウン!B72:C75,2,FALSE)</f>
        <v>#N/A</v>
      </c>
      <c r="Q11" s="93" t="e">
        <f>VLOOKUP(自己点検シート!F30,【非表示】プルダウン!B34:C39,2,FALSE)</f>
        <v>#N/A</v>
      </c>
      <c r="S11" s="201"/>
      <c r="AD11" s="24"/>
      <c r="AE11" s="20"/>
      <c r="AF11" s="20"/>
      <c r="AG11" s="22"/>
      <c r="AH11" s="18"/>
    </row>
    <row r="12" spans="1:40" x14ac:dyDescent="0.25">
      <c r="A12" s="41"/>
      <c r="B12" s="204" t="s">
        <v>221</v>
      </c>
      <c r="C12" s="116" t="e">
        <f>C11-C9</f>
        <v>#N/A</v>
      </c>
      <c r="D12" s="116" t="e">
        <f t="shared" ref="D12:G12" si="0">D11-D9</f>
        <v>#N/A</v>
      </c>
      <c r="E12" s="116" t="e">
        <f t="shared" si="0"/>
        <v>#N/A</v>
      </c>
      <c r="F12" s="116" t="e">
        <f t="shared" si="0"/>
        <v>#N/A</v>
      </c>
      <c r="G12" s="116" t="e">
        <f t="shared" si="0"/>
        <v>#N/A</v>
      </c>
      <c r="H12" s="116">
        <f>IFERROR(H11-H9,0)</f>
        <v>0</v>
      </c>
      <c r="I12" s="115">
        <f>IFERROR(I11-I9,0)</f>
        <v>0</v>
      </c>
      <c r="K12" s="204" t="s">
        <v>221</v>
      </c>
      <c r="L12" s="116" t="e">
        <f>L11-L9</f>
        <v>#N/A</v>
      </c>
      <c r="M12" s="116" t="e">
        <f t="shared" ref="M12:Q12" si="1">M11-M9</f>
        <v>#N/A</v>
      </c>
      <c r="N12" s="116" t="e">
        <f t="shared" si="1"/>
        <v>#N/A</v>
      </c>
      <c r="O12" s="116" t="e">
        <f t="shared" si="1"/>
        <v>#N/A</v>
      </c>
      <c r="P12" s="116" t="e">
        <f t="shared" si="1"/>
        <v>#N/A</v>
      </c>
      <c r="Q12" s="115" t="e">
        <f t="shared" si="1"/>
        <v>#N/A</v>
      </c>
      <c r="S12" s="201"/>
      <c r="AD12" s="24"/>
      <c r="AE12" s="20"/>
      <c r="AF12" s="20"/>
      <c r="AG12" s="22"/>
      <c r="AH12" s="18"/>
    </row>
    <row r="13" spans="1:40" x14ac:dyDescent="0.25">
      <c r="A13" s="41"/>
      <c r="B13" s="204" t="s">
        <v>222</v>
      </c>
      <c r="C13" s="116" t="e">
        <f>C11-C10</f>
        <v>#N/A</v>
      </c>
      <c r="D13" s="116" t="e">
        <f t="shared" ref="D13:G13" si="2">D11-D10</f>
        <v>#N/A</v>
      </c>
      <c r="E13" s="116" t="e">
        <f t="shared" si="2"/>
        <v>#N/A</v>
      </c>
      <c r="F13" s="116" t="e">
        <f t="shared" si="2"/>
        <v>#N/A</v>
      </c>
      <c r="G13" s="116" t="e">
        <f t="shared" si="2"/>
        <v>#N/A</v>
      </c>
      <c r="H13" s="116">
        <f>IFERROR(H11-H10,0)</f>
        <v>0</v>
      </c>
      <c r="I13" s="115">
        <f>IFERROR(I11-I10,0)</f>
        <v>0</v>
      </c>
      <c r="K13" s="204" t="s">
        <v>222</v>
      </c>
      <c r="L13" s="116" t="e">
        <f>L11-L10</f>
        <v>#N/A</v>
      </c>
      <c r="M13" s="116" t="e">
        <f t="shared" ref="M13:Q13" si="3">M11-M10</f>
        <v>#N/A</v>
      </c>
      <c r="N13" s="116" t="e">
        <f t="shared" si="3"/>
        <v>#N/A</v>
      </c>
      <c r="O13" s="116" t="e">
        <f t="shared" si="3"/>
        <v>#N/A</v>
      </c>
      <c r="P13" s="116" t="e">
        <f t="shared" si="3"/>
        <v>#N/A</v>
      </c>
      <c r="Q13" s="115" t="e">
        <f t="shared" si="3"/>
        <v>#N/A</v>
      </c>
      <c r="S13" s="201"/>
      <c r="AD13" s="24"/>
      <c r="AE13" s="20"/>
      <c r="AF13" s="20"/>
      <c r="AG13" s="22"/>
      <c r="AH13" s="18"/>
    </row>
    <row r="14" spans="1:40" x14ac:dyDescent="0.25">
      <c r="A14" s="41"/>
      <c r="B14" s="204" t="s">
        <v>223</v>
      </c>
      <c r="C14" s="116" t="e">
        <f>RANK(C12,$C12:$I12,1)</f>
        <v>#N/A</v>
      </c>
      <c r="D14" s="116" t="e">
        <f t="shared" ref="D14:I14" si="4">RANK(D12,$C12:$I12,1)</f>
        <v>#N/A</v>
      </c>
      <c r="E14" s="116" t="e">
        <f t="shared" si="4"/>
        <v>#N/A</v>
      </c>
      <c r="F14" s="116" t="e">
        <f t="shared" si="4"/>
        <v>#N/A</v>
      </c>
      <c r="G14" s="116" t="e">
        <f t="shared" si="4"/>
        <v>#N/A</v>
      </c>
      <c r="H14" s="116" t="e">
        <f t="shared" si="4"/>
        <v>#N/A</v>
      </c>
      <c r="I14" s="115" t="e">
        <f t="shared" si="4"/>
        <v>#N/A</v>
      </c>
      <c r="K14" s="204" t="s">
        <v>223</v>
      </c>
      <c r="L14" s="116" t="e">
        <f>RANK(L12,$L12:$Q12,1)</f>
        <v>#N/A</v>
      </c>
      <c r="M14" s="116" t="e">
        <f t="shared" ref="M14:Q14" si="5">RANK(M12,$L12:$Q12,1)</f>
        <v>#N/A</v>
      </c>
      <c r="N14" s="116" t="e">
        <f t="shared" si="5"/>
        <v>#N/A</v>
      </c>
      <c r="O14" s="116" t="e">
        <f t="shared" si="5"/>
        <v>#N/A</v>
      </c>
      <c r="P14" s="116" t="e">
        <f t="shared" si="5"/>
        <v>#N/A</v>
      </c>
      <c r="Q14" s="115" t="e">
        <f t="shared" si="5"/>
        <v>#N/A</v>
      </c>
      <c r="S14" s="201"/>
      <c r="AD14" s="24"/>
      <c r="AE14" s="20"/>
      <c r="AF14" s="20"/>
      <c r="AG14" s="22"/>
      <c r="AH14" s="18"/>
    </row>
    <row r="15" spans="1:40" x14ac:dyDescent="0.25">
      <c r="A15" s="41"/>
      <c r="B15" s="204" t="s">
        <v>224</v>
      </c>
      <c r="C15" s="116" t="e">
        <f>RANK(C13,$C13:$I13,1)</f>
        <v>#N/A</v>
      </c>
      <c r="D15" s="116" t="e">
        <f t="shared" ref="D15:I15" si="6">RANK(D13,$C13:$I13,1)</f>
        <v>#N/A</v>
      </c>
      <c r="E15" s="116" t="e">
        <f t="shared" si="6"/>
        <v>#N/A</v>
      </c>
      <c r="F15" s="116" t="e">
        <f t="shared" si="6"/>
        <v>#N/A</v>
      </c>
      <c r="G15" s="116" t="e">
        <f t="shared" si="6"/>
        <v>#N/A</v>
      </c>
      <c r="H15" s="116" t="e">
        <f t="shared" si="6"/>
        <v>#N/A</v>
      </c>
      <c r="I15" s="115" t="e">
        <f t="shared" si="6"/>
        <v>#N/A</v>
      </c>
      <c r="K15" s="204" t="s">
        <v>224</v>
      </c>
      <c r="L15" s="116" t="e">
        <f>RANK(L13,$L13:$Q13,1)</f>
        <v>#N/A</v>
      </c>
      <c r="M15" s="116" t="e">
        <f t="shared" ref="M15:Q15" si="7">RANK(M13,$L13:$Q13,1)</f>
        <v>#N/A</v>
      </c>
      <c r="N15" s="116" t="e">
        <f t="shared" si="7"/>
        <v>#N/A</v>
      </c>
      <c r="O15" s="116" t="e">
        <f t="shared" si="7"/>
        <v>#N/A</v>
      </c>
      <c r="P15" s="116" t="e">
        <f t="shared" si="7"/>
        <v>#N/A</v>
      </c>
      <c r="Q15" s="115" t="e">
        <f t="shared" si="7"/>
        <v>#N/A</v>
      </c>
      <c r="S15" s="201"/>
      <c r="AD15" s="24"/>
      <c r="AE15" s="20"/>
      <c r="AF15" s="20"/>
      <c r="AG15" s="22"/>
      <c r="AH15" s="18"/>
    </row>
    <row r="16" spans="1:40" x14ac:dyDescent="0.25">
      <c r="A16" s="41"/>
      <c r="B16" s="204" t="s">
        <v>225</v>
      </c>
      <c r="C16" s="119" t="e">
        <f>IF(C13&gt;=0,"基準値越え",IF(C15=1,C12,""))</f>
        <v>#N/A</v>
      </c>
      <c r="D16" s="119" t="e">
        <f t="shared" ref="D16:I16" si="8">IF(D13&gt;=0,"基準値越え",IF(D15=1,D12,""))</f>
        <v>#N/A</v>
      </c>
      <c r="E16" s="119" t="e">
        <f t="shared" si="8"/>
        <v>#N/A</v>
      </c>
      <c r="F16" s="119" t="e">
        <f t="shared" si="8"/>
        <v>#N/A</v>
      </c>
      <c r="G16" s="119" t="e">
        <f t="shared" si="8"/>
        <v>#N/A</v>
      </c>
      <c r="H16" s="119" t="str">
        <f t="shared" si="8"/>
        <v>基準値越え</v>
      </c>
      <c r="I16" s="120" t="str">
        <f t="shared" si="8"/>
        <v>基準値越え</v>
      </c>
      <c r="K16" s="204" t="s">
        <v>225</v>
      </c>
      <c r="L16" s="119" t="e">
        <f t="shared" ref="L16:Q16" si="9">IF(L13&gt;=0,"基準値越え",IF(L15=1,L12,""))</f>
        <v>#N/A</v>
      </c>
      <c r="M16" s="119" t="e">
        <f t="shared" si="9"/>
        <v>#N/A</v>
      </c>
      <c r="N16" s="119" t="e">
        <f t="shared" si="9"/>
        <v>#N/A</v>
      </c>
      <c r="O16" s="119" t="e">
        <f t="shared" si="9"/>
        <v>#N/A</v>
      </c>
      <c r="P16" s="119" t="e">
        <f t="shared" si="9"/>
        <v>#N/A</v>
      </c>
      <c r="Q16" s="120" t="e">
        <f t="shared" si="9"/>
        <v>#N/A</v>
      </c>
      <c r="S16" s="201"/>
      <c r="AD16" s="24"/>
      <c r="AE16" s="20"/>
      <c r="AF16" s="20"/>
      <c r="AG16" s="22"/>
      <c r="AH16" s="18"/>
    </row>
    <row r="17" spans="1:41" x14ac:dyDescent="0.25">
      <c r="A17" s="41"/>
      <c r="B17" s="205" t="s">
        <v>226</v>
      </c>
      <c r="C17" s="117">
        <v>1</v>
      </c>
      <c r="D17" s="117">
        <v>2</v>
      </c>
      <c r="E17" s="117">
        <v>3</v>
      </c>
      <c r="F17" s="117">
        <v>4</v>
      </c>
      <c r="G17" s="117">
        <v>5</v>
      </c>
      <c r="H17" s="117">
        <v>6</v>
      </c>
      <c r="I17" s="118">
        <v>7</v>
      </c>
      <c r="K17" s="205" t="s">
        <v>226</v>
      </c>
      <c r="L17" s="117">
        <v>12</v>
      </c>
      <c r="M17" s="117">
        <v>13</v>
      </c>
      <c r="N17" s="117">
        <v>14</v>
      </c>
      <c r="O17" s="117">
        <v>15</v>
      </c>
      <c r="P17" s="117">
        <v>16</v>
      </c>
      <c r="Q17" s="118">
        <v>17</v>
      </c>
      <c r="S17" s="201"/>
      <c r="AD17" s="24"/>
      <c r="AE17" s="20"/>
      <c r="AF17" s="20"/>
      <c r="AG17" s="22"/>
      <c r="AH17" s="18"/>
    </row>
    <row r="18" spans="1:41" x14ac:dyDescent="0.25">
      <c r="A18" s="41"/>
      <c r="AG18" s="24"/>
      <c r="AH18" s="20"/>
      <c r="AI18" s="20"/>
      <c r="AJ18" s="22"/>
      <c r="AK18" s="18"/>
    </row>
    <row r="19" spans="1:41" x14ac:dyDescent="0.25">
      <c r="B19" s="194" t="s">
        <v>62</v>
      </c>
      <c r="C19" s="195"/>
      <c r="D19" s="195"/>
      <c r="E19" s="195"/>
      <c r="F19" s="195"/>
      <c r="G19" s="195"/>
      <c r="H19" s="195"/>
      <c r="I19" s="195"/>
      <c r="J19" s="195"/>
      <c r="K19" s="195"/>
      <c r="L19" s="196"/>
      <c r="N19" s="194" t="s">
        <v>227</v>
      </c>
      <c r="O19" s="195"/>
      <c r="P19" s="195"/>
      <c r="Q19" s="195"/>
      <c r="R19" s="196"/>
      <c r="AD19" s="24"/>
      <c r="AE19" s="20"/>
      <c r="AF19" s="20"/>
      <c r="AG19" s="22"/>
      <c r="AH19" s="18"/>
    </row>
    <row r="20" spans="1:41" x14ac:dyDescent="0.25">
      <c r="B20" s="197"/>
      <c r="C20" s="31" t="s">
        <v>228</v>
      </c>
      <c r="D20" s="187" t="s">
        <v>229</v>
      </c>
      <c r="E20" s="42" t="s">
        <v>230</v>
      </c>
      <c r="F20" s="187" t="s">
        <v>231</v>
      </c>
      <c r="G20" s="42" t="s">
        <v>232</v>
      </c>
      <c r="H20" s="187" t="s">
        <v>233</v>
      </c>
      <c r="I20" s="31" t="s">
        <v>234</v>
      </c>
      <c r="J20" s="188" t="s">
        <v>235</v>
      </c>
      <c r="K20" s="31" t="s">
        <v>236</v>
      </c>
      <c r="L20" s="189" t="s">
        <v>237</v>
      </c>
      <c r="N20" s="197"/>
      <c r="O20" s="31" t="s">
        <v>238</v>
      </c>
      <c r="P20" s="31" t="s">
        <v>239</v>
      </c>
      <c r="Q20" s="31" t="s">
        <v>240</v>
      </c>
      <c r="R20" s="186" t="s">
        <v>241</v>
      </c>
      <c r="AD20" s="24"/>
      <c r="AE20" s="20"/>
      <c r="AF20" s="20"/>
      <c r="AG20" s="22"/>
      <c r="AH20" s="18"/>
    </row>
    <row r="21" spans="1:41" ht="42.75" x14ac:dyDescent="0.25">
      <c r="B21" s="95"/>
      <c r="C21" s="13" t="s">
        <v>242</v>
      </c>
      <c r="D21" s="14" t="s">
        <v>243</v>
      </c>
      <c r="E21" s="13" t="s">
        <v>244</v>
      </c>
      <c r="F21" s="14" t="s">
        <v>245</v>
      </c>
      <c r="G21" s="13" t="s">
        <v>246</v>
      </c>
      <c r="H21" s="14" t="s">
        <v>247</v>
      </c>
      <c r="I21" s="13" t="s">
        <v>248</v>
      </c>
      <c r="J21" s="14" t="s">
        <v>249</v>
      </c>
      <c r="K21" s="13" t="s">
        <v>250</v>
      </c>
      <c r="L21" s="15" t="s">
        <v>251</v>
      </c>
      <c r="N21" s="205"/>
      <c r="O21" s="13" t="s">
        <v>252</v>
      </c>
      <c r="P21" s="13" t="s">
        <v>253</v>
      </c>
      <c r="Q21" s="13" t="s">
        <v>254</v>
      </c>
      <c r="R21" s="40" t="s">
        <v>255</v>
      </c>
      <c r="AD21" s="24"/>
      <c r="AE21" s="20"/>
      <c r="AF21" s="20"/>
      <c r="AG21" s="22"/>
      <c r="AH21" s="18"/>
    </row>
    <row r="22" spans="1:41" ht="18" customHeight="1" x14ac:dyDescent="0.25">
      <c r="B22" s="200" t="s">
        <v>57</v>
      </c>
      <c r="C22" s="68" t="e">
        <f>VLOOKUP(C4,【非表示】平均値・基準値!$A$3:$AC$6,20,FALSE)</f>
        <v>#N/A</v>
      </c>
      <c r="D22" s="68" t="e">
        <f>VLOOKUP(C4,【非表示】平均値・基準値!$A$3:$AC$6,21,FALSE)</f>
        <v>#N/A</v>
      </c>
      <c r="E22" s="68" t="e">
        <f>VLOOKUP(C4,【非表示】平均値・基準値!$A$3:$AC$6,22,FALSE)</f>
        <v>#N/A</v>
      </c>
      <c r="F22" s="68" t="e">
        <f>VLOOKUP(C4,【非表示】平均値・基準値!$A$3:$AC$6,23,FALSE)</f>
        <v>#N/A</v>
      </c>
      <c r="G22" s="68" t="e">
        <f>VLOOKUP(C4,【非表示】平均値・基準値!$A$3:$AC$6,24,FALSE)</f>
        <v>#N/A</v>
      </c>
      <c r="H22" s="68" t="e">
        <f>VLOOKUP(C4,【非表示】平均値・基準値!$A$3:$AC$6,25,FALSE)</f>
        <v>#N/A</v>
      </c>
      <c r="I22" s="68" t="e">
        <f>VLOOKUP(C4,【非表示】平均値・基準値!$A$3:$AC$6,26,FALSE)</f>
        <v>#N/A</v>
      </c>
      <c r="J22" s="68" t="e">
        <f>VLOOKUP(C4,【非表示】平均値・基準値!$A$3:$AC$6,27,FALSE)</f>
        <v>#N/A</v>
      </c>
      <c r="K22" s="68" t="e">
        <f>VLOOKUP(C4,【非表示】平均値・基準値!$A$3:$AC$6,28,FALSE)</f>
        <v>#N/A</v>
      </c>
      <c r="L22" s="66" t="e">
        <f>VLOOKUP(C4,【非表示】平均値・基準値!$A$3:$AC$6,29,FALSE)</f>
        <v>#N/A</v>
      </c>
      <c r="N22" s="200" t="s">
        <v>57</v>
      </c>
      <c r="O22" s="68" t="e">
        <f>VLOOKUP(C4,【非表示】平均値・基準値!$A$3:$AC$6,10,FALSE)</f>
        <v>#N/A</v>
      </c>
      <c r="P22" s="68" t="e">
        <f>VLOOKUP(C4,【非表示】平均値・基準値!$A$3:$AC$6,11,FALSE)</f>
        <v>#N/A</v>
      </c>
      <c r="Q22" s="68" t="e">
        <f>VLOOKUP(C4,【非表示】平均値・基準値!$A$3:$AC$6,12,FALSE)</f>
        <v>#N/A</v>
      </c>
      <c r="R22" s="66" t="e">
        <f>VLOOKUP(C4,【非表示】平均値・基準値!$A$3:$AC$6,13,FALSE)</f>
        <v>#N/A</v>
      </c>
      <c r="AD22" s="24"/>
      <c r="AE22" s="20"/>
      <c r="AF22" s="20"/>
      <c r="AG22" s="22"/>
      <c r="AH22" s="18"/>
    </row>
    <row r="23" spans="1:41" x14ac:dyDescent="0.25">
      <c r="B23" s="202" t="s">
        <v>58</v>
      </c>
      <c r="C23" s="67" t="e">
        <f>VLOOKUP(C4,【非表示】平均値・基準値!$A$9:$AC$12,20,FALSE)</f>
        <v>#N/A</v>
      </c>
      <c r="D23" s="67" t="e">
        <f>VLOOKUP(C4,【非表示】平均値・基準値!$A$9:$AC$12,21,FALSE)</f>
        <v>#N/A</v>
      </c>
      <c r="E23" s="67" t="e">
        <f>VLOOKUP(C4,【非表示】平均値・基準値!$A$9:$AC$12,22,FALSE)</f>
        <v>#N/A</v>
      </c>
      <c r="F23" s="67" t="e">
        <f>VLOOKUP(C4,【非表示】平均値・基準値!$A$9:$AC$12,23,FALSE)</f>
        <v>#N/A</v>
      </c>
      <c r="G23" s="67" t="e">
        <f>VLOOKUP(C4,【非表示】平均値・基準値!$A$9:$AC$12,24,FALSE)</f>
        <v>#N/A</v>
      </c>
      <c r="H23" s="67" t="e">
        <f>VLOOKUP(C4,【非表示】平均値・基準値!$A$9:$AC$12,25,FALSE)</f>
        <v>#N/A</v>
      </c>
      <c r="I23" s="67" t="e">
        <f>VLOOKUP(C4,【非表示】平均値・基準値!$A$9:$AC$12,26,FALSE)</f>
        <v>#N/A</v>
      </c>
      <c r="J23" s="67" t="e">
        <f>VLOOKUP(C4,【非表示】平均値・基準値!$A$9:$AC$12,27,FALSE)</f>
        <v>#N/A</v>
      </c>
      <c r="K23" s="67" t="e">
        <f>VLOOKUP(C4,【非表示】平均値・基準値!$A$9:$AC$12,28,FALSE)</f>
        <v>#N/A</v>
      </c>
      <c r="L23" s="65" t="e">
        <f>VLOOKUP(C4,【非表示】平均値・基準値!$A$9:$AC$12,29,FALSE)</f>
        <v>#N/A</v>
      </c>
      <c r="N23" s="202" t="s">
        <v>58</v>
      </c>
      <c r="O23" s="67" t="e">
        <f>VLOOKUP(C4,【非表示】平均値・基準値!$A$9:$AC$12,10,FALSE)</f>
        <v>#N/A</v>
      </c>
      <c r="P23" s="67" t="e">
        <f>VLOOKUP(C4,【非表示】平均値・基準値!$A$9:$AC$12,11,FALSE)</f>
        <v>#N/A</v>
      </c>
      <c r="Q23" s="67" t="e">
        <f>VLOOKUP(C4,【非表示】平均値・基準値!$A$9:$AC$12,12,FALSE)</f>
        <v>#N/A</v>
      </c>
      <c r="R23" s="65" t="e">
        <f>VLOOKUP(C4,【非表示】平均値・基準値!$A$9:$AC$12,13,FALSE)</f>
        <v>#N/A</v>
      </c>
      <c r="AD23" s="24"/>
      <c r="AE23" s="20"/>
      <c r="AF23" s="20"/>
      <c r="AG23" s="22"/>
      <c r="AH23" s="18"/>
    </row>
    <row r="24" spans="1:41" x14ac:dyDescent="0.25">
      <c r="B24" s="203" t="str">
        <f>自己点検シート!D5</f>
        <v>-</v>
      </c>
      <c r="C24" s="94" t="e">
        <f>VLOOKUP(自己点検シート!F31,【非表示】プルダウン!B34:C39,2,FALSE)</f>
        <v>#N/A</v>
      </c>
      <c r="D24" s="94" t="e">
        <f>VLOOKUP(自己点検シート!F32,【非表示】プルダウン!B77:C80,2,FALSE)</f>
        <v>#N/A</v>
      </c>
      <c r="E24" s="94" t="e">
        <f>VLOOKUP(自己点検シート!F33,【非表示】プルダウン!B34:C39,2,FALSE)</f>
        <v>#N/A</v>
      </c>
      <c r="F24" s="94" t="e">
        <f>VLOOKUP(自己点検シート!F34,【非表示】プルダウン!B82:C84,2,FALSE)</f>
        <v>#N/A</v>
      </c>
      <c r="G24" s="94" t="e">
        <f>VLOOKUP(自己点検シート!F35,【非表示】プルダウン!B34:C39,2,FALSE)</f>
        <v>#N/A</v>
      </c>
      <c r="H24" s="94" t="e">
        <f>VLOOKUP(自己点検シート!F36,【非表示】プルダウン!B86:C88,2,FALSE)</f>
        <v>#N/A</v>
      </c>
      <c r="I24" s="94" t="e">
        <f>VLOOKUP(自己点検シート!F37,【非表示】プルダウン!B34:C39,2,FALSE)</f>
        <v>#N/A</v>
      </c>
      <c r="J24" s="94" t="e">
        <f>VLOOKUP(自己点検シート!F38,【非表示】プルダウン!B90:C92,2,FALSE)</f>
        <v>#N/A</v>
      </c>
      <c r="K24" s="94" t="e">
        <f>VLOOKUP(自己点検シート!F39,【非表示】プルダウン!B34:C39,2,FALSE)</f>
        <v>#N/A</v>
      </c>
      <c r="L24" s="93" t="e">
        <f>VLOOKUP(自己点検シート!F40,【非表示】プルダウン!B94:C96,2,FALSE)</f>
        <v>#N/A</v>
      </c>
      <c r="N24" s="203" t="str">
        <f>自己点検シート!D5</f>
        <v>-</v>
      </c>
      <c r="O24" s="94" t="e">
        <f>VLOOKUP(自己点検シート!F21,【非表示】プルダウン!B34:C39,2,FALSE)</f>
        <v>#N/A</v>
      </c>
      <c r="P24" s="94" t="e">
        <f>VLOOKUP(自己点検シート!F22,【非表示】プルダウン!B61:C63,2,FALSE)</f>
        <v>#N/A</v>
      </c>
      <c r="Q24" s="94" t="e">
        <f>VLOOKUP(自己点検シート!F23,【非表示】プルダウン!B34:C39,2,FALSE)</f>
        <v>#N/A</v>
      </c>
      <c r="R24" s="93" t="e">
        <f>VLOOKUP(自己点検シート!F24,【非表示】プルダウン!B65:C66,2,FALSE)</f>
        <v>#N/A</v>
      </c>
      <c r="AD24" s="24"/>
      <c r="AE24" s="20"/>
      <c r="AF24" s="20"/>
      <c r="AG24" s="22"/>
      <c r="AH24" s="18"/>
    </row>
    <row r="25" spans="1:41" x14ac:dyDescent="0.25">
      <c r="B25" s="204" t="s">
        <v>221</v>
      </c>
      <c r="C25" s="116" t="e">
        <f>C24-C22</f>
        <v>#N/A</v>
      </c>
      <c r="D25" s="116" t="e">
        <f t="shared" ref="D25:L25" si="10">D24-D22</f>
        <v>#N/A</v>
      </c>
      <c r="E25" s="116" t="e">
        <f t="shared" si="10"/>
        <v>#N/A</v>
      </c>
      <c r="F25" s="116" t="e">
        <f t="shared" si="10"/>
        <v>#N/A</v>
      </c>
      <c r="G25" s="116" t="e">
        <f t="shared" si="10"/>
        <v>#N/A</v>
      </c>
      <c r="H25" s="116" t="e">
        <f t="shared" si="10"/>
        <v>#N/A</v>
      </c>
      <c r="I25" s="116" t="e">
        <f t="shared" si="10"/>
        <v>#N/A</v>
      </c>
      <c r="J25" s="116" t="e">
        <f t="shared" si="10"/>
        <v>#N/A</v>
      </c>
      <c r="K25" s="116" t="e">
        <f t="shared" si="10"/>
        <v>#N/A</v>
      </c>
      <c r="L25" s="115" t="e">
        <f t="shared" si="10"/>
        <v>#N/A</v>
      </c>
      <c r="N25" s="204" t="s">
        <v>221</v>
      </c>
      <c r="O25" s="116" t="e">
        <f>O24-O22</f>
        <v>#N/A</v>
      </c>
      <c r="P25" s="116" t="e">
        <f t="shared" ref="P25:Q25" si="11">P24-P22</f>
        <v>#N/A</v>
      </c>
      <c r="Q25" s="116" t="e">
        <f t="shared" si="11"/>
        <v>#N/A</v>
      </c>
      <c r="R25" s="115" t="e">
        <f t="shared" ref="R25" si="12">R24-R22</f>
        <v>#N/A</v>
      </c>
      <c r="AD25" s="24"/>
      <c r="AE25" s="20"/>
      <c r="AF25" s="20"/>
      <c r="AG25" s="22"/>
      <c r="AH25" s="18"/>
    </row>
    <row r="26" spans="1:41" x14ac:dyDescent="0.25">
      <c r="B26" s="204" t="s">
        <v>222</v>
      </c>
      <c r="C26" s="116" t="e">
        <f>C24-C23</f>
        <v>#N/A</v>
      </c>
      <c r="D26" s="116" t="e">
        <f t="shared" ref="D26:L26" si="13">D24-D23</f>
        <v>#N/A</v>
      </c>
      <c r="E26" s="116" t="e">
        <f t="shared" si="13"/>
        <v>#N/A</v>
      </c>
      <c r="F26" s="116" t="e">
        <f t="shared" si="13"/>
        <v>#N/A</v>
      </c>
      <c r="G26" s="116" t="e">
        <f t="shared" si="13"/>
        <v>#N/A</v>
      </c>
      <c r="H26" s="116" t="e">
        <f t="shared" si="13"/>
        <v>#N/A</v>
      </c>
      <c r="I26" s="116" t="e">
        <f t="shared" si="13"/>
        <v>#N/A</v>
      </c>
      <c r="J26" s="116" t="e">
        <f t="shared" si="13"/>
        <v>#N/A</v>
      </c>
      <c r="K26" s="116" t="e">
        <f t="shared" si="13"/>
        <v>#N/A</v>
      </c>
      <c r="L26" s="115" t="e">
        <f t="shared" si="13"/>
        <v>#N/A</v>
      </c>
      <c r="N26" s="204" t="s">
        <v>222</v>
      </c>
      <c r="O26" s="116" t="e">
        <f>O24-O23</f>
        <v>#N/A</v>
      </c>
      <c r="P26" s="116" t="e">
        <f t="shared" ref="P26:Q26" si="14">P24-P23</f>
        <v>#N/A</v>
      </c>
      <c r="Q26" s="116" t="e">
        <f t="shared" si="14"/>
        <v>#N/A</v>
      </c>
      <c r="R26" s="115" t="e">
        <f t="shared" ref="R26" si="15">R24-R23</f>
        <v>#N/A</v>
      </c>
      <c r="AD26" s="24"/>
      <c r="AE26" s="20"/>
      <c r="AF26" s="20"/>
      <c r="AG26" s="22"/>
      <c r="AH26" s="18"/>
    </row>
    <row r="27" spans="1:41" x14ac:dyDescent="0.25">
      <c r="B27" s="204" t="s">
        <v>223</v>
      </c>
      <c r="C27" s="116" t="e">
        <f>RANK(C25,$C25:$L25,1)</f>
        <v>#N/A</v>
      </c>
      <c r="D27" s="116" t="e">
        <f t="shared" ref="D27:L27" si="16">RANK(D25,$C25:$L25,1)</f>
        <v>#N/A</v>
      </c>
      <c r="E27" s="116" t="e">
        <f t="shared" si="16"/>
        <v>#N/A</v>
      </c>
      <c r="F27" s="116" t="e">
        <f t="shared" si="16"/>
        <v>#N/A</v>
      </c>
      <c r="G27" s="116" t="e">
        <f t="shared" si="16"/>
        <v>#N/A</v>
      </c>
      <c r="H27" s="116" t="e">
        <f t="shared" si="16"/>
        <v>#N/A</v>
      </c>
      <c r="I27" s="116" t="e">
        <f t="shared" si="16"/>
        <v>#N/A</v>
      </c>
      <c r="J27" s="116" t="e">
        <f t="shared" si="16"/>
        <v>#N/A</v>
      </c>
      <c r="K27" s="116" t="e">
        <f t="shared" si="16"/>
        <v>#N/A</v>
      </c>
      <c r="L27" s="115" t="e">
        <f t="shared" si="16"/>
        <v>#N/A</v>
      </c>
      <c r="N27" s="204" t="s">
        <v>223</v>
      </c>
      <c r="O27" s="116" t="e">
        <f t="shared" ref="O27:R28" si="17">RANK(O25,$O25:$R25,1)</f>
        <v>#N/A</v>
      </c>
      <c r="P27" s="116" t="e">
        <f t="shared" si="17"/>
        <v>#N/A</v>
      </c>
      <c r="Q27" s="116" t="e">
        <f t="shared" si="17"/>
        <v>#N/A</v>
      </c>
      <c r="R27" s="115" t="e">
        <f t="shared" si="17"/>
        <v>#N/A</v>
      </c>
      <c r="AD27" s="24"/>
      <c r="AE27" s="20"/>
      <c r="AF27" s="20"/>
      <c r="AG27" s="22"/>
      <c r="AH27" s="18"/>
    </row>
    <row r="28" spans="1:41" x14ac:dyDescent="0.25">
      <c r="B28" s="204" t="s">
        <v>224</v>
      </c>
      <c r="C28" s="116" t="e">
        <f>RANK(C26,$C26:$L26,1)</f>
        <v>#N/A</v>
      </c>
      <c r="D28" s="116" t="e">
        <f t="shared" ref="D28:L28" si="18">RANK(D26,$C26:$L26,1)</f>
        <v>#N/A</v>
      </c>
      <c r="E28" s="116" t="e">
        <f t="shared" si="18"/>
        <v>#N/A</v>
      </c>
      <c r="F28" s="116" t="e">
        <f t="shared" si="18"/>
        <v>#N/A</v>
      </c>
      <c r="G28" s="116" t="e">
        <f t="shared" si="18"/>
        <v>#N/A</v>
      </c>
      <c r="H28" s="116" t="e">
        <f t="shared" si="18"/>
        <v>#N/A</v>
      </c>
      <c r="I28" s="116" t="e">
        <f t="shared" si="18"/>
        <v>#N/A</v>
      </c>
      <c r="J28" s="116" t="e">
        <f t="shared" si="18"/>
        <v>#N/A</v>
      </c>
      <c r="K28" s="116" t="e">
        <f t="shared" si="18"/>
        <v>#N/A</v>
      </c>
      <c r="L28" s="115" t="e">
        <f t="shared" si="18"/>
        <v>#N/A</v>
      </c>
      <c r="N28" s="204" t="s">
        <v>224</v>
      </c>
      <c r="O28" s="116" t="e">
        <f t="shared" si="17"/>
        <v>#N/A</v>
      </c>
      <c r="P28" s="116" t="e">
        <f t="shared" si="17"/>
        <v>#N/A</v>
      </c>
      <c r="Q28" s="116" t="e">
        <f t="shared" si="17"/>
        <v>#N/A</v>
      </c>
      <c r="R28" s="115" t="e">
        <f t="shared" si="17"/>
        <v>#N/A</v>
      </c>
      <c r="AD28" s="24"/>
      <c r="AE28" s="20"/>
      <c r="AF28" s="20"/>
      <c r="AG28" s="22"/>
      <c r="AH28" s="18"/>
    </row>
    <row r="29" spans="1:41" x14ac:dyDescent="0.25">
      <c r="B29" s="204" t="s">
        <v>225</v>
      </c>
      <c r="C29" s="119" t="e">
        <f t="shared" ref="C29:L29" si="19">IF(C26&gt;=0,"基準値越え",IF(C28=1,C25,""))</f>
        <v>#N/A</v>
      </c>
      <c r="D29" s="119" t="e">
        <f t="shared" si="19"/>
        <v>#N/A</v>
      </c>
      <c r="E29" s="119" t="e">
        <f t="shared" si="19"/>
        <v>#N/A</v>
      </c>
      <c r="F29" s="119" t="e">
        <f t="shared" si="19"/>
        <v>#N/A</v>
      </c>
      <c r="G29" s="119" t="e">
        <f t="shared" si="19"/>
        <v>#N/A</v>
      </c>
      <c r="H29" s="119" t="e">
        <f t="shared" si="19"/>
        <v>#N/A</v>
      </c>
      <c r="I29" s="119" t="e">
        <f t="shared" si="19"/>
        <v>#N/A</v>
      </c>
      <c r="J29" s="119" t="e">
        <f t="shared" si="19"/>
        <v>#N/A</v>
      </c>
      <c r="K29" s="119" t="e">
        <f t="shared" si="19"/>
        <v>#N/A</v>
      </c>
      <c r="L29" s="120" t="e">
        <f t="shared" si="19"/>
        <v>#N/A</v>
      </c>
      <c r="N29" s="204" t="s">
        <v>225</v>
      </c>
      <c r="O29" s="119" t="e">
        <f t="shared" ref="O29:Q29" si="20">IF(O26&gt;=0,"基準値越え",IF(O28=1,O25,""))</f>
        <v>#N/A</v>
      </c>
      <c r="P29" s="119" t="e">
        <f t="shared" si="20"/>
        <v>#N/A</v>
      </c>
      <c r="Q29" s="119" t="e">
        <f t="shared" si="20"/>
        <v>#N/A</v>
      </c>
      <c r="R29" s="120" t="e">
        <f t="shared" ref="R29" si="21">IF(R26&gt;=0,"基準値越え",IF(R28=1,R25,""))</f>
        <v>#N/A</v>
      </c>
      <c r="AD29" s="24"/>
      <c r="AE29" s="20"/>
      <c r="AF29" s="20"/>
      <c r="AG29" s="22"/>
      <c r="AH29" s="18"/>
    </row>
    <row r="30" spans="1:41" x14ac:dyDescent="0.25">
      <c r="B30" s="205" t="s">
        <v>226</v>
      </c>
      <c r="C30" s="117">
        <v>18</v>
      </c>
      <c r="D30" s="117">
        <v>19</v>
      </c>
      <c r="E30" s="117">
        <v>20</v>
      </c>
      <c r="F30" s="117">
        <v>21</v>
      </c>
      <c r="G30" s="117">
        <v>22</v>
      </c>
      <c r="H30" s="117">
        <v>23</v>
      </c>
      <c r="I30" s="117">
        <v>24</v>
      </c>
      <c r="J30" s="117">
        <v>25</v>
      </c>
      <c r="K30" s="117">
        <v>26</v>
      </c>
      <c r="L30" s="118">
        <v>27</v>
      </c>
      <c r="N30" s="205" t="s">
        <v>226</v>
      </c>
      <c r="O30" s="117">
        <v>8</v>
      </c>
      <c r="P30" s="117">
        <v>9</v>
      </c>
      <c r="Q30" s="117">
        <v>10</v>
      </c>
      <c r="R30" s="118">
        <v>11</v>
      </c>
      <c r="AG30" s="24"/>
      <c r="AH30" s="20"/>
      <c r="AI30" s="20"/>
      <c r="AJ30" s="22"/>
      <c r="AK30" s="18"/>
    </row>
    <row r="31" spans="1:41" ht="18" customHeight="1" x14ac:dyDescent="0.25">
      <c r="AJ31" s="24"/>
      <c r="AK31" s="20"/>
      <c r="AL31" s="20"/>
      <c r="AM31" s="22"/>
      <c r="AN31" s="18"/>
    </row>
    <row r="32" spans="1:41" x14ac:dyDescent="0.25">
      <c r="A32" s="206"/>
      <c r="B32" s="207" t="s">
        <v>256</v>
      </c>
      <c r="C32" s="121">
        <v>1</v>
      </c>
      <c r="D32" s="121">
        <v>2</v>
      </c>
      <c r="E32" s="121">
        <v>3</v>
      </c>
      <c r="F32" s="121">
        <v>4</v>
      </c>
      <c r="G32" s="121">
        <v>5</v>
      </c>
      <c r="H32" s="121">
        <v>6</v>
      </c>
      <c r="I32" s="121">
        <v>7</v>
      </c>
      <c r="J32" s="121">
        <v>8</v>
      </c>
      <c r="K32" s="121">
        <v>9</v>
      </c>
      <c r="L32" s="121">
        <v>10</v>
      </c>
      <c r="M32" s="121">
        <v>11</v>
      </c>
      <c r="N32" s="121">
        <v>12</v>
      </c>
      <c r="O32" s="121">
        <v>13</v>
      </c>
      <c r="P32" s="121">
        <v>14</v>
      </c>
      <c r="Q32" s="121">
        <v>15</v>
      </c>
      <c r="R32" s="121">
        <v>16</v>
      </c>
      <c r="S32" s="121">
        <v>17</v>
      </c>
      <c r="T32" s="121">
        <v>18</v>
      </c>
      <c r="U32" s="121">
        <v>19</v>
      </c>
      <c r="V32" s="121">
        <v>20</v>
      </c>
      <c r="W32" s="121">
        <v>21</v>
      </c>
      <c r="X32" s="121">
        <v>22</v>
      </c>
      <c r="Y32" s="121">
        <v>23</v>
      </c>
      <c r="Z32" s="121">
        <v>24</v>
      </c>
      <c r="AA32" s="121">
        <v>25</v>
      </c>
      <c r="AB32" s="121">
        <v>26</v>
      </c>
      <c r="AC32" s="122">
        <v>27</v>
      </c>
      <c r="AE32" s="18"/>
      <c r="AK32" s="24"/>
      <c r="AL32" s="20"/>
      <c r="AM32" s="20"/>
      <c r="AN32" s="22"/>
      <c r="AO32" s="18"/>
    </row>
    <row r="33" spans="2:42" ht="42.75" x14ac:dyDescent="0.25">
      <c r="B33" s="205"/>
      <c r="C33" s="13" t="str">
        <f t="shared" ref="C33:I36" si="22">C8</f>
        <v>CSIRTの設置状況</v>
      </c>
      <c r="D33" s="13" t="str">
        <f t="shared" si="22"/>
        <v>当該文書に記載されている観点</v>
      </c>
      <c r="E33" s="13" t="str">
        <f t="shared" si="22"/>
        <v>専門知識を有する人数</v>
      </c>
      <c r="F33" s="13" t="str">
        <f t="shared" si="22"/>
        <v>役割の体制</v>
      </c>
      <c r="G33" s="13" t="str">
        <f t="shared" si="22"/>
        <v>役割の定義</v>
      </c>
      <c r="H33" s="13" t="str">
        <f t="shared" si="22"/>
        <v>外部委託事業者と責任分界点の定義</v>
      </c>
      <c r="I33" s="13" t="str">
        <f t="shared" si="22"/>
        <v>外部の専門家との連携体制</v>
      </c>
      <c r="J33" s="13" t="str">
        <f t="shared" ref="J33:M36" si="23">O21</f>
        <v>一般職員に対しセキュリティ関連の教育</v>
      </c>
      <c r="K33" s="13" t="str">
        <f t="shared" si="23"/>
        <v>一般職員に対し実施している教育</v>
      </c>
      <c r="L33" s="13" t="str">
        <f t="shared" si="23"/>
        <v>CSIRT構成員・セキュリティ担当に対する教育</v>
      </c>
      <c r="M33" s="13" t="str">
        <f t="shared" si="23"/>
        <v>CSIRT構成員・セキュリティ担当に対して実施している教育</v>
      </c>
      <c r="N33" s="13" t="str">
        <f t="shared" ref="N33:S36" si="24">L8</f>
        <v>システム概要図、ネットワーク構成図の整備状況</v>
      </c>
      <c r="O33" s="13" t="str">
        <f t="shared" si="24"/>
        <v>IT環境における監視体制の整備状況</v>
      </c>
      <c r="P33" s="13" t="str">
        <f t="shared" si="24"/>
        <v>監視範囲に含まれる領域</v>
      </c>
      <c r="Q33" s="13" t="str">
        <f t="shared" si="24"/>
        <v>自組織で管理している情報資産の把握状況</v>
      </c>
      <c r="R33" s="13" t="str">
        <f t="shared" si="24"/>
        <v>作成した情報資産の一覧に含まれるシステムの範囲</v>
      </c>
      <c r="S33" s="13" t="str">
        <f t="shared" si="24"/>
        <v>CSIRT活動で入手した機微情報の取り扱い方針について</v>
      </c>
      <c r="T33" s="13" t="str">
        <f t="shared" ref="T33:AC36" si="25">C21</f>
        <v>PoCの設置状況</v>
      </c>
      <c r="U33" s="13" t="str">
        <f t="shared" si="25"/>
        <v>PoCの設置目的・設置した連絡先の公表状況</v>
      </c>
      <c r="V33" s="13" t="str">
        <f t="shared" si="25"/>
        <v>セキュリティ事故発生時の連絡先の整備状況</v>
      </c>
      <c r="W33" s="125" t="str">
        <f t="shared" si="25"/>
        <v>当該連絡先に含まれるもの</v>
      </c>
      <c r="X33" s="126" t="str">
        <f t="shared" si="25"/>
        <v>外部機関からのセキュリティ情報の活用状況</v>
      </c>
      <c r="Y33" s="126" t="str">
        <f t="shared" si="25"/>
        <v>セキュリティ情報の活用領域</v>
      </c>
      <c r="Z33" s="126" t="str">
        <f t="shared" si="25"/>
        <v>平常時のセキュリティ事案予防等の整備状況</v>
      </c>
      <c r="AA33" s="126" t="str">
        <f t="shared" si="25"/>
        <v>実施している活動</v>
      </c>
      <c r="AB33" s="126" t="str">
        <f t="shared" si="25"/>
        <v>セキュリティ事故発生時の手順の整備状況</v>
      </c>
      <c r="AC33" s="40" t="str">
        <f t="shared" si="25"/>
        <v>手順書内に含まれているプロセス</v>
      </c>
      <c r="AL33" s="24"/>
      <c r="AM33" s="20"/>
      <c r="AN33" s="20"/>
      <c r="AO33" s="22"/>
      <c r="AP33" s="18"/>
    </row>
    <row r="34" spans="2:42" x14ac:dyDescent="0.25">
      <c r="B34" s="208" t="str">
        <f>B9</f>
        <v>平均値</v>
      </c>
      <c r="C34" s="123" t="e">
        <f t="shared" si="22"/>
        <v>#N/A</v>
      </c>
      <c r="D34" s="123" t="e">
        <f t="shared" si="22"/>
        <v>#N/A</v>
      </c>
      <c r="E34" s="123" t="e">
        <f t="shared" si="22"/>
        <v>#N/A</v>
      </c>
      <c r="F34" s="123" t="e">
        <f t="shared" si="22"/>
        <v>#N/A</v>
      </c>
      <c r="G34" s="123" t="e">
        <f t="shared" si="22"/>
        <v>#N/A</v>
      </c>
      <c r="H34" s="123" t="e">
        <f t="shared" si="22"/>
        <v>#N/A</v>
      </c>
      <c r="I34" s="123" t="e">
        <f t="shared" si="22"/>
        <v>#N/A</v>
      </c>
      <c r="J34" s="123" t="e">
        <f t="shared" si="23"/>
        <v>#N/A</v>
      </c>
      <c r="K34" s="123" t="e">
        <f t="shared" si="23"/>
        <v>#N/A</v>
      </c>
      <c r="L34" s="123" t="e">
        <f t="shared" si="23"/>
        <v>#N/A</v>
      </c>
      <c r="M34" s="123" t="e">
        <f t="shared" si="23"/>
        <v>#N/A</v>
      </c>
      <c r="N34" s="123" t="e">
        <f t="shared" si="24"/>
        <v>#N/A</v>
      </c>
      <c r="O34" s="123" t="e">
        <f t="shared" si="24"/>
        <v>#N/A</v>
      </c>
      <c r="P34" s="123" t="e">
        <f t="shared" si="24"/>
        <v>#N/A</v>
      </c>
      <c r="Q34" s="123" t="e">
        <f t="shared" si="24"/>
        <v>#N/A</v>
      </c>
      <c r="R34" s="123" t="e">
        <f t="shared" si="24"/>
        <v>#N/A</v>
      </c>
      <c r="S34" s="123" t="e">
        <f t="shared" si="24"/>
        <v>#N/A</v>
      </c>
      <c r="T34" s="123" t="e">
        <f t="shared" si="25"/>
        <v>#N/A</v>
      </c>
      <c r="U34" s="123" t="e">
        <f t="shared" si="25"/>
        <v>#N/A</v>
      </c>
      <c r="V34" s="123" t="e">
        <f t="shared" si="25"/>
        <v>#N/A</v>
      </c>
      <c r="W34" s="209" t="e">
        <f t="shared" si="25"/>
        <v>#N/A</v>
      </c>
      <c r="X34" s="209" t="e">
        <f t="shared" si="25"/>
        <v>#N/A</v>
      </c>
      <c r="Y34" s="209" t="e">
        <f t="shared" si="25"/>
        <v>#N/A</v>
      </c>
      <c r="Z34" s="209" t="e">
        <f t="shared" si="25"/>
        <v>#N/A</v>
      </c>
      <c r="AA34" s="209" t="e">
        <f t="shared" si="25"/>
        <v>#N/A</v>
      </c>
      <c r="AB34" s="209" t="e">
        <f t="shared" si="25"/>
        <v>#N/A</v>
      </c>
      <c r="AC34" s="124" t="e">
        <f t="shared" si="25"/>
        <v>#N/A</v>
      </c>
      <c r="AL34" s="19"/>
      <c r="AM34" s="20"/>
      <c r="AN34" s="20"/>
      <c r="AO34" s="22"/>
      <c r="AP34" s="23"/>
    </row>
    <row r="35" spans="2:42" x14ac:dyDescent="0.25">
      <c r="B35" s="210" t="str">
        <f>B10</f>
        <v>基準値</v>
      </c>
      <c r="C35" s="127" t="e">
        <f t="shared" si="22"/>
        <v>#N/A</v>
      </c>
      <c r="D35" s="127" t="e">
        <f t="shared" si="22"/>
        <v>#N/A</v>
      </c>
      <c r="E35" s="127" t="e">
        <f t="shared" si="22"/>
        <v>#N/A</v>
      </c>
      <c r="F35" s="127" t="e">
        <f t="shared" si="22"/>
        <v>#N/A</v>
      </c>
      <c r="G35" s="127" t="e">
        <f t="shared" si="22"/>
        <v>#N/A</v>
      </c>
      <c r="H35" s="127" t="e">
        <f t="shared" si="22"/>
        <v>#N/A</v>
      </c>
      <c r="I35" s="127" t="e">
        <f t="shared" si="22"/>
        <v>#N/A</v>
      </c>
      <c r="J35" s="127" t="e">
        <f t="shared" si="23"/>
        <v>#N/A</v>
      </c>
      <c r="K35" s="127" t="e">
        <f t="shared" si="23"/>
        <v>#N/A</v>
      </c>
      <c r="L35" s="127" t="e">
        <f t="shared" si="23"/>
        <v>#N/A</v>
      </c>
      <c r="M35" s="127" t="e">
        <f t="shared" si="23"/>
        <v>#N/A</v>
      </c>
      <c r="N35" s="127" t="e">
        <f t="shared" si="24"/>
        <v>#N/A</v>
      </c>
      <c r="O35" s="127" t="e">
        <f t="shared" si="24"/>
        <v>#N/A</v>
      </c>
      <c r="P35" s="127" t="e">
        <f t="shared" si="24"/>
        <v>#N/A</v>
      </c>
      <c r="Q35" s="127" t="e">
        <f t="shared" si="24"/>
        <v>#N/A</v>
      </c>
      <c r="R35" s="127" t="e">
        <f t="shared" si="24"/>
        <v>#N/A</v>
      </c>
      <c r="S35" s="127" t="e">
        <f t="shared" si="24"/>
        <v>#N/A</v>
      </c>
      <c r="T35" s="127" t="e">
        <f t="shared" si="25"/>
        <v>#N/A</v>
      </c>
      <c r="U35" s="127" t="e">
        <f t="shared" si="25"/>
        <v>#N/A</v>
      </c>
      <c r="V35" s="127" t="e">
        <f t="shared" si="25"/>
        <v>#N/A</v>
      </c>
      <c r="W35" s="211" t="e">
        <f t="shared" si="25"/>
        <v>#N/A</v>
      </c>
      <c r="X35" s="211" t="e">
        <f t="shared" si="25"/>
        <v>#N/A</v>
      </c>
      <c r="Y35" s="211" t="e">
        <f t="shared" si="25"/>
        <v>#N/A</v>
      </c>
      <c r="Z35" s="211" t="e">
        <f t="shared" si="25"/>
        <v>#N/A</v>
      </c>
      <c r="AA35" s="211" t="e">
        <f t="shared" si="25"/>
        <v>#N/A</v>
      </c>
      <c r="AB35" s="211" t="e">
        <f t="shared" si="25"/>
        <v>#N/A</v>
      </c>
      <c r="AC35" s="128" t="e">
        <f t="shared" si="25"/>
        <v>#N/A</v>
      </c>
      <c r="AL35" s="19"/>
      <c r="AM35" s="20"/>
      <c r="AN35" s="20"/>
      <c r="AO35" s="22"/>
      <c r="AP35" s="23"/>
    </row>
    <row r="36" spans="2:42" x14ac:dyDescent="0.25">
      <c r="B36" s="212" t="str">
        <f>B11</f>
        <v>-</v>
      </c>
      <c r="C36" s="129" t="e">
        <f t="shared" si="22"/>
        <v>#N/A</v>
      </c>
      <c r="D36" s="129" t="e">
        <f t="shared" si="22"/>
        <v>#N/A</v>
      </c>
      <c r="E36" s="129" t="e">
        <f t="shared" si="22"/>
        <v>#N/A</v>
      </c>
      <c r="F36" s="129" t="e">
        <f t="shared" si="22"/>
        <v>#N/A</v>
      </c>
      <c r="G36" s="129" t="e">
        <f t="shared" si="22"/>
        <v>#N/A</v>
      </c>
      <c r="H36" s="129" t="e">
        <f t="shared" si="22"/>
        <v>#N/A</v>
      </c>
      <c r="I36" s="129" t="e">
        <f t="shared" si="22"/>
        <v>#N/A</v>
      </c>
      <c r="J36" s="129" t="e">
        <f t="shared" si="23"/>
        <v>#N/A</v>
      </c>
      <c r="K36" s="129" t="e">
        <f t="shared" si="23"/>
        <v>#N/A</v>
      </c>
      <c r="L36" s="129" t="e">
        <f t="shared" si="23"/>
        <v>#N/A</v>
      </c>
      <c r="M36" s="129" t="e">
        <f t="shared" si="23"/>
        <v>#N/A</v>
      </c>
      <c r="N36" s="129" t="e">
        <f t="shared" si="24"/>
        <v>#N/A</v>
      </c>
      <c r="O36" s="129" t="e">
        <f t="shared" si="24"/>
        <v>#N/A</v>
      </c>
      <c r="P36" s="129" t="e">
        <f t="shared" si="24"/>
        <v>#N/A</v>
      </c>
      <c r="Q36" s="129" t="e">
        <f t="shared" si="24"/>
        <v>#N/A</v>
      </c>
      <c r="R36" s="129" t="e">
        <f t="shared" si="24"/>
        <v>#N/A</v>
      </c>
      <c r="S36" s="129" t="e">
        <f t="shared" si="24"/>
        <v>#N/A</v>
      </c>
      <c r="T36" s="129" t="e">
        <f t="shared" si="25"/>
        <v>#N/A</v>
      </c>
      <c r="U36" s="129" t="e">
        <f t="shared" si="25"/>
        <v>#N/A</v>
      </c>
      <c r="V36" s="129" t="e">
        <f t="shared" si="25"/>
        <v>#N/A</v>
      </c>
      <c r="W36" s="213" t="e">
        <f t="shared" si="25"/>
        <v>#N/A</v>
      </c>
      <c r="X36" s="213" t="e">
        <f t="shared" si="25"/>
        <v>#N/A</v>
      </c>
      <c r="Y36" s="213" t="e">
        <f t="shared" si="25"/>
        <v>#N/A</v>
      </c>
      <c r="Z36" s="213" t="e">
        <f t="shared" si="25"/>
        <v>#N/A</v>
      </c>
      <c r="AA36" s="213" t="e">
        <f t="shared" si="25"/>
        <v>#N/A</v>
      </c>
      <c r="AB36" s="213" t="e">
        <f t="shared" si="25"/>
        <v>#N/A</v>
      </c>
      <c r="AC36" s="130" t="e">
        <f t="shared" si="25"/>
        <v>#N/A</v>
      </c>
      <c r="AL36" s="24"/>
      <c r="AM36" s="20"/>
      <c r="AN36" s="20"/>
      <c r="AO36" s="22"/>
      <c r="AP36" s="18"/>
    </row>
    <row r="37" spans="2:42" x14ac:dyDescent="0.25">
      <c r="C37" s="64"/>
      <c r="D37" s="64"/>
      <c r="E37" s="64"/>
      <c r="F37" s="64"/>
      <c r="G37" s="64"/>
      <c r="H37" s="64"/>
      <c r="I37" s="64"/>
      <c r="J37" s="64"/>
      <c r="K37" s="64"/>
      <c r="L37" s="64"/>
      <c r="M37" s="64"/>
      <c r="N37" s="64"/>
      <c r="O37" s="64"/>
      <c r="P37" s="64"/>
      <c r="Q37" s="64"/>
      <c r="R37" s="64"/>
      <c r="S37" s="64"/>
      <c r="T37" s="64"/>
      <c r="U37" s="64"/>
      <c r="V37" s="63"/>
      <c r="W37" s="63"/>
      <c r="X37" s="63"/>
      <c r="Y37" s="63"/>
      <c r="Z37" s="63"/>
      <c r="AA37" s="63"/>
      <c r="AB37" s="64"/>
      <c r="AK37" s="24"/>
      <c r="AL37" s="20"/>
      <c r="AM37" s="20"/>
      <c r="AN37" s="22"/>
      <c r="AO37" s="18"/>
    </row>
    <row r="38" spans="2:42" x14ac:dyDescent="0.25">
      <c r="B38" s="28"/>
      <c r="U38" s="26"/>
      <c r="V38" s="20"/>
      <c r="W38" s="20"/>
      <c r="X38" s="22"/>
      <c r="Y38" s="18"/>
      <c r="Z38" s="18"/>
      <c r="AJ38" s="24"/>
      <c r="AK38" s="20"/>
      <c r="AL38" s="20"/>
      <c r="AM38" s="22"/>
      <c r="AN38" s="18"/>
    </row>
    <row r="39" spans="2:42" x14ac:dyDescent="0.25">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J39" s="24"/>
      <c r="AK39" s="20"/>
      <c r="AL39" s="20"/>
      <c r="AM39" s="22"/>
      <c r="AN39" s="18"/>
    </row>
    <row r="40" spans="2:42" x14ac:dyDescent="0.25">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J40" s="24"/>
      <c r="AK40" s="20"/>
      <c r="AL40" s="20"/>
      <c r="AM40" s="22"/>
      <c r="AN40" s="18"/>
    </row>
    <row r="41" spans="2:42" x14ac:dyDescent="0.25">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J41" s="24"/>
      <c r="AK41" s="20"/>
      <c r="AL41" s="20"/>
      <c r="AM41" s="22"/>
      <c r="AN41" s="18"/>
    </row>
    <row r="42" spans="2:42" x14ac:dyDescent="0.25">
      <c r="B42" s="7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J42" s="24"/>
      <c r="AK42" s="20"/>
      <c r="AL42" s="20"/>
      <c r="AM42" s="22"/>
      <c r="AN42" s="18"/>
    </row>
    <row r="43" spans="2:42" x14ac:dyDescent="0.25">
      <c r="AJ43" s="24"/>
      <c r="AK43" s="20"/>
      <c r="AL43" s="20"/>
      <c r="AM43" s="22"/>
      <c r="AN43" s="18"/>
    </row>
    <row r="44" spans="2:42" x14ac:dyDescent="0.25">
      <c r="C44" s="42"/>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J44" s="24"/>
      <c r="AK44" s="20"/>
      <c r="AL44" s="20"/>
      <c r="AM44" s="22"/>
      <c r="AN44" s="18"/>
    </row>
    <row r="45" spans="2:42" x14ac:dyDescent="0.25">
      <c r="U45" s="26"/>
      <c r="V45" s="20"/>
      <c r="W45" s="20"/>
      <c r="X45" s="22"/>
      <c r="Y45" s="18"/>
      <c r="Z45" s="18"/>
      <c r="AJ45" s="24"/>
      <c r="AK45" s="20"/>
      <c r="AL45" s="20"/>
      <c r="AM45" s="22"/>
      <c r="AN45" s="18"/>
    </row>
    <row r="46" spans="2:42" x14ac:dyDescent="0.25">
      <c r="U46" s="26"/>
      <c r="V46" s="20"/>
      <c r="W46" s="20"/>
      <c r="X46" s="22"/>
      <c r="Y46" s="18"/>
      <c r="Z46" s="18"/>
      <c r="AJ46" s="24"/>
      <c r="AK46" s="20"/>
      <c r="AL46" s="20"/>
      <c r="AM46" s="22"/>
      <c r="AN46" s="18"/>
    </row>
    <row r="47" spans="2:42" x14ac:dyDescent="0.25">
      <c r="U47" s="26"/>
      <c r="V47" s="20"/>
      <c r="W47" s="20"/>
      <c r="X47" s="22"/>
      <c r="Y47" s="18"/>
      <c r="Z47" s="18"/>
      <c r="AJ47" s="24"/>
      <c r="AK47" s="20"/>
      <c r="AL47" s="20"/>
      <c r="AM47" s="22"/>
      <c r="AN47" s="18"/>
    </row>
    <row r="48" spans="2:42" x14ac:dyDescent="0.25">
      <c r="U48" s="26"/>
      <c r="V48" s="20"/>
      <c r="W48" s="20"/>
      <c r="X48" s="22"/>
      <c r="Y48" s="18"/>
      <c r="Z48" s="18"/>
      <c r="AJ48" s="24"/>
      <c r="AK48" s="20"/>
      <c r="AL48" s="20"/>
      <c r="AM48" s="22"/>
      <c r="AN48" s="18"/>
    </row>
    <row r="49" spans="21:40" x14ac:dyDescent="0.25">
      <c r="U49" s="26"/>
      <c r="V49" s="20"/>
      <c r="W49" s="20"/>
      <c r="X49" s="22"/>
      <c r="Y49" s="18"/>
      <c r="Z49" s="18"/>
      <c r="AJ49" s="24"/>
      <c r="AK49" s="20"/>
      <c r="AL49" s="20"/>
      <c r="AM49" s="22"/>
      <c r="AN49" s="18"/>
    </row>
    <row r="50" spans="21:40" x14ac:dyDescent="0.25">
      <c r="U50" s="26"/>
      <c r="V50" s="20"/>
      <c r="W50" s="20"/>
      <c r="X50" s="22"/>
      <c r="Y50" s="18"/>
      <c r="Z50" s="18"/>
      <c r="AJ50" s="24"/>
      <c r="AK50" s="20"/>
      <c r="AL50" s="20"/>
      <c r="AM50" s="22"/>
      <c r="AN50" s="18"/>
    </row>
    <row r="51" spans="21:40" x14ac:dyDescent="0.25">
      <c r="U51" s="26"/>
      <c r="V51" s="20"/>
      <c r="W51" s="20"/>
      <c r="X51" s="22"/>
      <c r="Y51" s="18"/>
      <c r="Z51" s="18"/>
      <c r="AJ51" s="24"/>
      <c r="AK51" s="20"/>
      <c r="AL51" s="20"/>
      <c r="AM51" s="22"/>
      <c r="AN51" s="18"/>
    </row>
    <row r="52" spans="21:40" x14ac:dyDescent="0.25">
      <c r="U52" s="30"/>
      <c r="V52" s="20"/>
      <c r="W52" s="20"/>
      <c r="X52" s="22"/>
      <c r="Y52" s="23"/>
      <c r="Z52" s="23"/>
      <c r="AJ52" s="24"/>
      <c r="AK52" s="20"/>
      <c r="AL52" s="20"/>
      <c r="AM52" s="22"/>
      <c r="AN52" s="18"/>
    </row>
    <row r="53" spans="21:40" x14ac:dyDescent="0.25">
      <c r="U53" s="30"/>
      <c r="V53" s="20"/>
      <c r="W53" s="20"/>
      <c r="X53" s="22"/>
      <c r="Y53" s="23"/>
      <c r="Z53" s="23"/>
      <c r="AJ53" s="24"/>
      <c r="AK53" s="20"/>
      <c r="AL53" s="20"/>
      <c r="AM53" s="22"/>
      <c r="AN53" s="18"/>
    </row>
    <row r="54" spans="21:40" x14ac:dyDescent="0.25">
      <c r="U54" s="26"/>
      <c r="V54" s="20"/>
      <c r="W54" s="20"/>
      <c r="X54" s="22"/>
      <c r="Y54" s="18"/>
      <c r="Z54" s="18"/>
      <c r="AJ54" s="24"/>
      <c r="AK54" s="20"/>
      <c r="AL54" s="20"/>
      <c r="AM54" s="22"/>
      <c r="AN54" s="18"/>
    </row>
    <row r="55" spans="21:40" x14ac:dyDescent="0.25">
      <c r="U55" s="26"/>
      <c r="V55" s="20"/>
      <c r="W55" s="20"/>
      <c r="X55" s="22"/>
      <c r="Y55" s="18"/>
      <c r="Z55" s="18"/>
      <c r="AJ55" s="24"/>
      <c r="AK55" s="20"/>
      <c r="AL55" s="20"/>
      <c r="AM55" s="22"/>
      <c r="AN55" s="18"/>
    </row>
    <row r="56" spans="21:40" x14ac:dyDescent="0.25">
      <c r="U56" s="26"/>
      <c r="V56" s="20"/>
      <c r="W56" s="20"/>
      <c r="X56" s="22"/>
      <c r="Y56" s="18"/>
      <c r="Z56" s="18"/>
      <c r="AJ56" s="24"/>
      <c r="AK56" s="20"/>
      <c r="AL56" s="20"/>
      <c r="AM56" s="22"/>
      <c r="AN56" s="18"/>
    </row>
    <row r="57" spans="21:40" x14ac:dyDescent="0.25">
      <c r="U57" s="26"/>
      <c r="V57" s="20"/>
      <c r="W57" s="20"/>
      <c r="X57" s="22"/>
      <c r="Y57" s="18"/>
      <c r="Z57" s="18"/>
      <c r="AJ57" s="24"/>
      <c r="AK57" s="20"/>
      <c r="AL57" s="20"/>
      <c r="AM57" s="22"/>
      <c r="AN57" s="18"/>
    </row>
    <row r="58" spans="21:40" x14ac:dyDescent="0.25">
      <c r="U58" s="26"/>
      <c r="V58" s="20"/>
      <c r="W58" s="20"/>
      <c r="X58" s="22"/>
      <c r="Y58" s="18"/>
      <c r="Z58" s="18"/>
      <c r="AJ58" s="24"/>
      <c r="AK58" s="20"/>
      <c r="AL58" s="20"/>
      <c r="AM58" s="22"/>
      <c r="AN58" s="18"/>
    </row>
    <row r="59" spans="21:40" x14ac:dyDescent="0.25">
      <c r="U59" s="26"/>
      <c r="V59" s="20"/>
      <c r="W59" s="20"/>
      <c r="X59" s="22"/>
      <c r="Y59" s="18"/>
      <c r="Z59" s="18"/>
      <c r="AJ59" s="24"/>
      <c r="AK59" s="20"/>
      <c r="AL59" s="20"/>
      <c r="AM59" s="22"/>
      <c r="AN59" s="18"/>
    </row>
    <row r="60" spans="21:40" x14ac:dyDescent="0.25">
      <c r="U60" s="26"/>
      <c r="V60" s="20"/>
      <c r="W60" s="20"/>
      <c r="X60" s="22"/>
      <c r="Y60" s="18"/>
      <c r="Z60" s="18"/>
      <c r="AJ60" s="24"/>
      <c r="AK60" s="20"/>
      <c r="AL60" s="20"/>
      <c r="AM60" s="22"/>
      <c r="AN60" s="18"/>
    </row>
    <row r="61" spans="21:40" x14ac:dyDescent="0.25">
      <c r="U61" s="26"/>
      <c r="V61" s="20"/>
      <c r="W61" s="20"/>
      <c r="X61" s="22"/>
      <c r="Y61" s="18"/>
      <c r="Z61" s="18"/>
      <c r="AJ61" s="24"/>
      <c r="AK61" s="20"/>
      <c r="AL61" s="20"/>
      <c r="AM61" s="22"/>
      <c r="AN61" s="18"/>
    </row>
    <row r="62" spans="21:40" x14ac:dyDescent="0.25">
      <c r="U62" s="26"/>
      <c r="V62" s="20"/>
      <c r="W62" s="20"/>
      <c r="X62" s="22"/>
      <c r="Y62" s="18"/>
      <c r="Z62" s="18"/>
      <c r="AJ62" s="24"/>
      <c r="AK62" s="20"/>
      <c r="AL62" s="20"/>
      <c r="AM62" s="22"/>
      <c r="AN62" s="18"/>
    </row>
    <row r="63" spans="21:40" x14ac:dyDescent="0.25">
      <c r="U63" s="26"/>
      <c r="V63" s="20"/>
      <c r="W63" s="20"/>
      <c r="X63" s="22"/>
      <c r="Y63" s="18"/>
      <c r="Z63" s="18"/>
      <c r="AJ63" s="24"/>
      <c r="AK63" s="20"/>
      <c r="AL63" s="20"/>
      <c r="AM63" s="22"/>
      <c r="AN63" s="18"/>
    </row>
    <row r="64" spans="21:40" x14ac:dyDescent="0.25">
      <c r="U64" s="26"/>
      <c r="V64" s="20"/>
      <c r="W64" s="20"/>
      <c r="X64" s="22"/>
      <c r="Y64" s="18"/>
      <c r="Z64" s="18"/>
      <c r="AJ64" s="24"/>
      <c r="AK64" s="20"/>
      <c r="AL64" s="20"/>
      <c r="AM64" s="22"/>
      <c r="AN64" s="18"/>
    </row>
    <row r="65" spans="21:40" x14ac:dyDescent="0.25">
      <c r="U65" s="26"/>
      <c r="V65" s="20"/>
      <c r="W65" s="20"/>
      <c r="X65" s="22"/>
      <c r="Y65" s="18"/>
      <c r="Z65" s="18"/>
      <c r="AJ65" s="24"/>
      <c r="AK65" s="20"/>
      <c r="AL65" s="20"/>
      <c r="AM65" s="22"/>
      <c r="AN65" s="18"/>
    </row>
    <row r="66" spans="21:40" x14ac:dyDescent="0.25">
      <c r="U66" s="26"/>
      <c r="V66" s="20"/>
      <c r="W66" s="20"/>
      <c r="X66" s="22"/>
      <c r="Y66" s="18"/>
      <c r="Z66" s="18"/>
      <c r="AJ66" s="24"/>
      <c r="AK66" s="20"/>
      <c r="AL66" s="20"/>
      <c r="AM66" s="22"/>
      <c r="AN66" s="18"/>
    </row>
    <row r="67" spans="21:40" x14ac:dyDescent="0.25">
      <c r="U67" s="26"/>
      <c r="V67" s="20"/>
      <c r="W67" s="20"/>
      <c r="X67" s="22"/>
      <c r="Y67" s="18"/>
      <c r="Z67" s="18"/>
      <c r="AJ67" s="24"/>
      <c r="AK67" s="20"/>
      <c r="AL67" s="20"/>
      <c r="AM67" s="22"/>
      <c r="AN67" s="18"/>
    </row>
    <row r="68" spans="21:40" x14ac:dyDescent="0.25">
      <c r="U68" s="26"/>
      <c r="V68" s="20"/>
      <c r="W68" s="20"/>
      <c r="X68" s="22"/>
      <c r="Y68" s="18"/>
      <c r="Z68" s="18"/>
      <c r="AJ68" s="24"/>
      <c r="AK68" s="20"/>
      <c r="AL68" s="20"/>
      <c r="AM68" s="22"/>
      <c r="AN68" s="18"/>
    </row>
    <row r="69" spans="21:40" x14ac:dyDescent="0.25">
      <c r="U69" s="26"/>
      <c r="V69" s="20"/>
      <c r="W69" s="20"/>
      <c r="X69" s="22"/>
      <c r="Y69" s="18"/>
      <c r="Z69" s="18"/>
      <c r="AJ69" s="24"/>
      <c r="AK69" s="20"/>
      <c r="AL69" s="20"/>
      <c r="AM69" s="22"/>
      <c r="AN69" s="18"/>
    </row>
    <row r="70" spans="21:40" x14ac:dyDescent="0.25">
      <c r="U70" s="26"/>
      <c r="V70" s="20"/>
      <c r="W70" s="20"/>
      <c r="X70" s="22"/>
      <c r="Y70" s="18"/>
      <c r="Z70" s="18"/>
      <c r="AJ70" s="19"/>
      <c r="AK70" s="20"/>
      <c r="AL70" s="20"/>
      <c r="AM70" s="22"/>
      <c r="AN70" s="23"/>
    </row>
    <row r="71" spans="21:40" x14ac:dyDescent="0.25">
      <c r="U71" s="26"/>
      <c r="V71" s="20"/>
      <c r="W71" s="20"/>
      <c r="X71" s="22"/>
      <c r="Y71" s="18"/>
      <c r="Z71" s="18"/>
      <c r="AJ71" s="24"/>
      <c r="AK71" s="20"/>
      <c r="AL71" s="20"/>
      <c r="AM71" s="22"/>
      <c r="AN71" s="18"/>
    </row>
    <row r="72" spans="21:40" x14ac:dyDescent="0.25">
      <c r="U72" s="26"/>
      <c r="V72" s="20"/>
      <c r="W72" s="20"/>
      <c r="X72" s="22"/>
      <c r="Y72" s="18"/>
      <c r="Z72" s="18"/>
      <c r="AJ72" s="24"/>
      <c r="AK72" s="20"/>
      <c r="AL72" s="20"/>
      <c r="AM72" s="22"/>
      <c r="AN72" s="18"/>
    </row>
    <row r="73" spans="21:40" x14ac:dyDescent="0.25">
      <c r="U73" s="26"/>
      <c r="V73" s="20"/>
      <c r="W73" s="20"/>
      <c r="X73" s="22"/>
      <c r="Y73" s="18"/>
      <c r="Z73" s="18"/>
      <c r="AJ73" s="24"/>
      <c r="AK73" s="20"/>
      <c r="AL73" s="20"/>
      <c r="AM73" s="22"/>
      <c r="AN73" s="18"/>
    </row>
    <row r="74" spans="21:40" x14ac:dyDescent="0.25">
      <c r="U74" s="26"/>
      <c r="V74" s="20"/>
      <c r="W74" s="20"/>
      <c r="X74" s="22"/>
      <c r="Y74" s="18"/>
      <c r="Z74" s="18"/>
      <c r="AJ74" s="24"/>
      <c r="AK74" s="20"/>
      <c r="AL74" s="20"/>
      <c r="AM74" s="22"/>
      <c r="AN74" s="18"/>
    </row>
    <row r="75" spans="21:40" x14ac:dyDescent="0.25">
      <c r="U75" s="26"/>
      <c r="V75" s="20"/>
      <c r="W75" s="20"/>
      <c r="X75" s="22"/>
      <c r="Y75" s="18"/>
      <c r="Z75" s="18"/>
      <c r="AJ75" s="24"/>
      <c r="AK75" s="20"/>
      <c r="AL75" s="20"/>
      <c r="AM75" s="22"/>
      <c r="AN75" s="18"/>
    </row>
    <row r="76" spans="21:40" x14ac:dyDescent="0.25">
      <c r="U76" s="26"/>
      <c r="V76" s="20"/>
      <c r="W76" s="20"/>
      <c r="X76" s="22"/>
      <c r="Y76" s="18"/>
      <c r="Z76" s="18"/>
      <c r="AJ76" s="24"/>
      <c r="AK76" s="20"/>
      <c r="AL76" s="20"/>
      <c r="AM76" s="22"/>
      <c r="AN76" s="18"/>
    </row>
    <row r="77" spans="21:40" x14ac:dyDescent="0.25">
      <c r="U77" s="26"/>
      <c r="V77" s="20"/>
      <c r="W77" s="20"/>
      <c r="X77" s="22"/>
      <c r="Y77" s="18"/>
      <c r="Z77" s="18"/>
      <c r="AJ77" s="24"/>
      <c r="AK77" s="20"/>
      <c r="AL77" s="20"/>
      <c r="AM77" s="22"/>
      <c r="AN77" s="18"/>
    </row>
    <row r="78" spans="21:40" x14ac:dyDescent="0.25">
      <c r="U78" s="26"/>
      <c r="V78" s="20"/>
      <c r="W78" s="20"/>
      <c r="X78" s="22"/>
      <c r="Y78" s="18"/>
      <c r="Z78" s="18"/>
      <c r="AJ78" s="24"/>
      <c r="AK78" s="20"/>
      <c r="AL78" s="20"/>
      <c r="AM78" s="22"/>
      <c r="AN78" s="18"/>
    </row>
    <row r="79" spans="21:40" x14ac:dyDescent="0.25">
      <c r="U79" s="26"/>
      <c r="V79" s="20"/>
      <c r="W79" s="20"/>
      <c r="X79" s="22"/>
      <c r="Y79" s="18"/>
      <c r="Z79" s="18"/>
      <c r="AJ79" s="24"/>
      <c r="AK79" s="20"/>
      <c r="AL79" s="20"/>
      <c r="AM79" s="22"/>
      <c r="AN79" s="18"/>
    </row>
    <row r="80" spans="21:40" x14ac:dyDescent="0.25">
      <c r="U80" s="26"/>
      <c r="V80" s="20"/>
      <c r="W80" s="20"/>
      <c r="X80" s="22"/>
      <c r="Y80" s="18"/>
      <c r="Z80" s="18"/>
      <c r="AJ80" s="24"/>
      <c r="AK80" s="20"/>
      <c r="AL80" s="20"/>
      <c r="AM80" s="22"/>
      <c r="AN80" s="18"/>
    </row>
    <row r="81" spans="21:40" x14ac:dyDescent="0.25">
      <c r="U81" s="26"/>
      <c r="V81" s="20"/>
      <c r="W81" s="20"/>
      <c r="X81" s="22"/>
      <c r="Y81" s="18"/>
      <c r="Z81" s="18"/>
      <c r="AJ81" s="24"/>
      <c r="AK81" s="20"/>
      <c r="AL81" s="20"/>
      <c r="AM81" s="22"/>
      <c r="AN81" s="18"/>
    </row>
    <row r="82" spans="21:40" x14ac:dyDescent="0.25">
      <c r="U82" s="26"/>
      <c r="V82" s="20"/>
      <c r="W82" s="20"/>
      <c r="X82" s="22"/>
      <c r="Y82" s="18"/>
      <c r="Z82" s="18"/>
      <c r="AJ82" s="24"/>
      <c r="AK82" s="20"/>
      <c r="AL82" s="20"/>
      <c r="AM82" s="22"/>
      <c r="AN82" s="18"/>
    </row>
    <row r="83" spans="21:40" x14ac:dyDescent="0.25">
      <c r="U83" s="26"/>
      <c r="V83" s="20"/>
      <c r="W83" s="20"/>
      <c r="X83" s="22"/>
      <c r="Y83" s="18"/>
      <c r="Z83" s="18"/>
      <c r="AJ83" s="24"/>
      <c r="AK83" s="20"/>
      <c r="AL83" s="20"/>
      <c r="AM83" s="22"/>
      <c r="AN83" s="18"/>
    </row>
    <row r="84" spans="21:40" x14ac:dyDescent="0.25">
      <c r="U84" s="26"/>
      <c r="V84" s="20"/>
      <c r="W84" s="20"/>
      <c r="X84" s="22"/>
      <c r="Y84" s="18"/>
      <c r="Z84" s="18"/>
      <c r="AJ84" s="24"/>
      <c r="AK84" s="20"/>
      <c r="AL84" s="20"/>
      <c r="AM84" s="22"/>
      <c r="AN84" s="18"/>
    </row>
    <row r="85" spans="21:40" x14ac:dyDescent="0.25">
      <c r="U85" s="26"/>
      <c r="V85" s="20"/>
      <c r="W85" s="20"/>
      <c r="X85" s="22"/>
      <c r="Y85" s="18"/>
      <c r="Z85" s="18"/>
      <c r="AJ85" s="24"/>
      <c r="AK85" s="20"/>
      <c r="AL85" s="20"/>
      <c r="AM85" s="22"/>
      <c r="AN85" s="18"/>
    </row>
    <row r="86" spans="21:40" x14ac:dyDescent="0.25">
      <c r="U86" s="26"/>
      <c r="V86" s="20"/>
      <c r="W86" s="20"/>
      <c r="X86" s="22"/>
      <c r="Y86" s="18"/>
      <c r="Z86" s="18"/>
      <c r="AJ86" s="24"/>
      <c r="AK86" s="20"/>
      <c r="AL86" s="20"/>
      <c r="AM86" s="22"/>
      <c r="AN86" s="18"/>
    </row>
    <row r="87" spans="21:40" x14ac:dyDescent="0.25">
      <c r="U87" s="26"/>
      <c r="V87" s="20"/>
      <c r="W87" s="20"/>
      <c r="X87" s="22"/>
      <c r="Y87" s="18"/>
      <c r="Z87" s="18"/>
      <c r="AJ87" s="24"/>
      <c r="AK87" s="20"/>
      <c r="AL87" s="20"/>
      <c r="AM87" s="22"/>
      <c r="AN87" s="18"/>
    </row>
    <row r="88" spans="21:40" x14ac:dyDescent="0.25">
      <c r="U88" s="30"/>
      <c r="V88" s="20"/>
      <c r="W88" s="20"/>
      <c r="X88" s="22"/>
      <c r="Y88" s="23"/>
      <c r="Z88" s="23"/>
      <c r="AJ88" s="24"/>
      <c r="AK88" s="20"/>
      <c r="AL88" s="20"/>
      <c r="AM88" s="22"/>
      <c r="AN88" s="18"/>
    </row>
    <row r="89" spans="21:40" x14ac:dyDescent="0.25">
      <c r="U89" s="26"/>
      <c r="V89" s="20"/>
      <c r="W89" s="20"/>
      <c r="X89" s="22"/>
      <c r="Y89" s="18"/>
      <c r="Z89" s="18"/>
      <c r="AJ89" s="24"/>
      <c r="AK89" s="20"/>
      <c r="AL89" s="20"/>
      <c r="AM89" s="22"/>
      <c r="AN89" s="18"/>
    </row>
    <row r="90" spans="21:40" x14ac:dyDescent="0.25">
      <c r="U90" s="26"/>
      <c r="V90" s="20"/>
      <c r="W90" s="20"/>
      <c r="X90" s="22"/>
      <c r="Y90" s="18"/>
      <c r="Z90" s="18"/>
      <c r="AJ90" s="24"/>
      <c r="AK90" s="20"/>
      <c r="AL90" s="20"/>
      <c r="AM90" s="22"/>
      <c r="AN90" s="18"/>
    </row>
    <row r="91" spans="21:40" x14ac:dyDescent="0.25">
      <c r="U91" s="26"/>
      <c r="V91" s="20"/>
      <c r="W91" s="20"/>
      <c r="X91" s="22"/>
      <c r="Y91" s="18"/>
      <c r="Z91" s="18"/>
      <c r="AJ91" s="24"/>
      <c r="AK91" s="20"/>
      <c r="AL91" s="20"/>
      <c r="AM91" s="22"/>
      <c r="AN91" s="18"/>
    </row>
    <row r="92" spans="21:40" x14ac:dyDescent="0.25">
      <c r="U92" s="26"/>
      <c r="V92" s="20"/>
      <c r="W92" s="20"/>
      <c r="X92" s="22"/>
      <c r="Y92" s="18"/>
      <c r="Z92" s="18"/>
      <c r="AJ92" s="24"/>
      <c r="AK92" s="20"/>
      <c r="AL92" s="20"/>
      <c r="AM92" s="22"/>
      <c r="AN92" s="18"/>
    </row>
    <row r="93" spans="21:40" x14ac:dyDescent="0.25">
      <c r="U93" s="26"/>
      <c r="V93" s="20"/>
      <c r="W93" s="20"/>
      <c r="X93" s="22"/>
      <c r="Y93" s="18"/>
      <c r="Z93" s="18"/>
      <c r="AJ93" s="24"/>
      <c r="AK93" s="20"/>
      <c r="AL93" s="20"/>
      <c r="AM93" s="22"/>
      <c r="AN93" s="18"/>
    </row>
    <row r="94" spans="21:40" x14ac:dyDescent="0.25">
      <c r="U94" s="26"/>
      <c r="V94" s="20"/>
      <c r="W94" s="20"/>
      <c r="X94" s="22"/>
      <c r="Y94" s="18"/>
      <c r="Z94" s="18"/>
      <c r="AJ94" s="24"/>
      <c r="AK94" s="20"/>
      <c r="AL94" s="20"/>
      <c r="AM94" s="22"/>
      <c r="AN94" s="18"/>
    </row>
    <row r="95" spans="21:40" x14ac:dyDescent="0.25">
      <c r="U95" s="26"/>
      <c r="V95" s="20"/>
      <c r="W95" s="20"/>
      <c r="X95" s="22"/>
      <c r="Y95" s="18"/>
      <c r="Z95" s="18"/>
      <c r="AJ95" s="24"/>
      <c r="AK95" s="20"/>
      <c r="AL95" s="20"/>
      <c r="AM95" s="22"/>
      <c r="AN95" s="18"/>
    </row>
    <row r="96" spans="21:40" x14ac:dyDescent="0.25">
      <c r="U96" s="26"/>
      <c r="V96" s="20"/>
      <c r="W96" s="20"/>
      <c r="X96" s="22"/>
      <c r="Y96" s="18"/>
      <c r="Z96" s="18"/>
      <c r="AJ96" s="19"/>
      <c r="AK96" s="20"/>
      <c r="AL96" s="20"/>
      <c r="AM96" s="22"/>
      <c r="AN96" s="23"/>
    </row>
    <row r="97" spans="21:40" x14ac:dyDescent="0.25">
      <c r="U97" s="26"/>
      <c r="V97" s="20"/>
      <c r="W97" s="20"/>
      <c r="X97" s="22"/>
      <c r="Y97" s="18"/>
      <c r="Z97" s="18"/>
      <c r="AJ97" s="24"/>
      <c r="AK97" s="20"/>
      <c r="AL97" s="20"/>
      <c r="AM97" s="22"/>
      <c r="AN97" s="18"/>
    </row>
    <row r="98" spans="21:40" x14ac:dyDescent="0.25">
      <c r="U98" s="26"/>
      <c r="V98" s="20"/>
      <c r="W98" s="20"/>
      <c r="X98" s="22"/>
      <c r="Y98" s="18"/>
      <c r="Z98" s="18"/>
      <c r="AJ98" s="24"/>
      <c r="AK98" s="20"/>
      <c r="AL98" s="20"/>
      <c r="AM98" s="22"/>
      <c r="AN98" s="18"/>
    </row>
    <row r="99" spans="21:40" x14ac:dyDescent="0.25">
      <c r="U99" s="26"/>
      <c r="V99" s="20"/>
      <c r="W99" s="20"/>
      <c r="X99" s="22"/>
      <c r="Y99" s="18"/>
      <c r="Z99" s="18"/>
      <c r="AJ99" s="24"/>
      <c r="AK99" s="20"/>
      <c r="AL99" s="20"/>
      <c r="AM99" s="22"/>
      <c r="AN99" s="18"/>
    </row>
    <row r="100" spans="21:40" x14ac:dyDescent="0.25">
      <c r="U100" s="26"/>
      <c r="V100" s="20"/>
      <c r="W100" s="20"/>
      <c r="X100" s="22"/>
      <c r="Y100" s="18"/>
      <c r="Z100" s="18"/>
      <c r="AJ100" s="24"/>
      <c r="AK100" s="20"/>
      <c r="AL100" s="20"/>
      <c r="AM100" s="22"/>
      <c r="AN100" s="18"/>
    </row>
    <row r="101" spans="21:40" x14ac:dyDescent="0.25">
      <c r="U101" s="26"/>
      <c r="V101" s="20"/>
      <c r="W101" s="20"/>
      <c r="X101" s="22"/>
      <c r="Y101" s="18"/>
      <c r="Z101" s="18"/>
      <c r="AJ101" s="24"/>
      <c r="AK101" s="20"/>
      <c r="AL101" s="20"/>
      <c r="AM101" s="22"/>
      <c r="AN101" s="18"/>
    </row>
    <row r="102" spans="21:40" x14ac:dyDescent="0.25">
      <c r="U102" s="26"/>
      <c r="V102" s="20"/>
      <c r="W102" s="20"/>
      <c r="X102" s="22"/>
      <c r="Y102" s="18"/>
      <c r="Z102" s="18"/>
      <c r="AJ102" s="24"/>
      <c r="AK102" s="20"/>
      <c r="AL102" s="20"/>
      <c r="AM102" s="22"/>
      <c r="AN102" s="18"/>
    </row>
    <row r="103" spans="21:40" x14ac:dyDescent="0.25">
      <c r="U103" s="26"/>
      <c r="V103" s="20"/>
      <c r="W103" s="20"/>
      <c r="X103" s="22"/>
      <c r="Y103" s="18"/>
      <c r="Z103" s="18"/>
      <c r="AJ103" s="24"/>
      <c r="AK103" s="20"/>
      <c r="AL103" s="20"/>
      <c r="AM103" s="22"/>
      <c r="AN103" s="18"/>
    </row>
    <row r="104" spans="21:40" x14ac:dyDescent="0.25">
      <c r="U104" s="26"/>
      <c r="V104" s="20"/>
      <c r="W104" s="20"/>
      <c r="X104" s="22"/>
      <c r="Y104" s="18"/>
      <c r="Z104" s="18"/>
      <c r="AJ104" s="24"/>
      <c r="AK104" s="20"/>
      <c r="AL104" s="20"/>
      <c r="AM104" s="22"/>
      <c r="AN104" s="18"/>
    </row>
    <row r="105" spans="21:40" x14ac:dyDescent="0.25">
      <c r="U105" s="26"/>
      <c r="V105" s="20"/>
      <c r="W105" s="20"/>
      <c r="X105" s="22"/>
      <c r="Y105" s="18"/>
      <c r="Z105" s="18"/>
      <c r="AJ105" s="24"/>
      <c r="AK105" s="20"/>
      <c r="AL105" s="20"/>
      <c r="AM105" s="22"/>
      <c r="AN105" s="18"/>
    </row>
    <row r="106" spans="21:40" x14ac:dyDescent="0.25">
      <c r="U106" s="26"/>
      <c r="V106" s="20"/>
      <c r="W106" s="20"/>
      <c r="X106" s="22"/>
      <c r="Y106" s="18"/>
      <c r="Z106" s="18"/>
      <c r="AJ106" s="24"/>
      <c r="AK106" s="20"/>
      <c r="AL106" s="20"/>
      <c r="AM106" s="22"/>
      <c r="AN106" s="18"/>
    </row>
    <row r="107" spans="21:40" x14ac:dyDescent="0.25">
      <c r="U107" s="26"/>
      <c r="V107" s="20"/>
      <c r="W107" s="20"/>
      <c r="X107" s="22"/>
      <c r="Y107" s="18"/>
      <c r="Z107" s="18"/>
      <c r="AJ107" s="24"/>
      <c r="AK107" s="20"/>
      <c r="AL107" s="20"/>
      <c r="AM107" s="22"/>
      <c r="AN107" s="18"/>
    </row>
    <row r="108" spans="21:40" x14ac:dyDescent="0.25">
      <c r="U108" s="26"/>
      <c r="V108" s="20"/>
      <c r="W108" s="20"/>
      <c r="X108" s="22"/>
      <c r="Y108" s="18"/>
      <c r="Z108" s="18"/>
      <c r="AJ108" s="24"/>
      <c r="AK108" s="20"/>
      <c r="AL108" s="20"/>
      <c r="AM108" s="22"/>
      <c r="AN108" s="18"/>
    </row>
    <row r="109" spans="21:40" x14ac:dyDescent="0.25">
      <c r="U109" s="26"/>
      <c r="V109" s="20"/>
      <c r="W109" s="20"/>
      <c r="X109" s="22"/>
      <c r="Y109" s="18"/>
      <c r="Z109" s="18"/>
      <c r="AJ109" s="24"/>
      <c r="AK109" s="20"/>
      <c r="AL109" s="20"/>
      <c r="AM109" s="22"/>
      <c r="AN109" s="18"/>
    </row>
    <row r="110" spans="21:40" x14ac:dyDescent="0.25">
      <c r="U110" s="26"/>
      <c r="V110" s="20"/>
      <c r="W110" s="20"/>
      <c r="X110" s="22"/>
      <c r="Y110" s="18"/>
      <c r="Z110" s="18"/>
      <c r="AJ110" s="24"/>
      <c r="AK110" s="20"/>
      <c r="AL110" s="20"/>
      <c r="AM110" s="22"/>
      <c r="AN110" s="18"/>
    </row>
    <row r="111" spans="21:40" x14ac:dyDescent="0.25">
      <c r="U111" s="26"/>
      <c r="V111" s="20"/>
      <c r="W111" s="20"/>
      <c r="X111" s="22"/>
      <c r="Y111" s="18"/>
      <c r="Z111" s="18"/>
      <c r="AJ111" s="24"/>
      <c r="AK111" s="20"/>
      <c r="AL111" s="20"/>
      <c r="AM111" s="22"/>
      <c r="AN111" s="18"/>
    </row>
    <row r="112" spans="21:40" x14ac:dyDescent="0.25">
      <c r="U112" s="26"/>
      <c r="V112" s="20"/>
      <c r="W112" s="20"/>
      <c r="X112" s="22"/>
      <c r="Y112" s="18"/>
      <c r="Z112" s="18"/>
      <c r="AJ112" s="24"/>
      <c r="AK112" s="20"/>
      <c r="AL112" s="20"/>
      <c r="AM112" s="22"/>
      <c r="AN112" s="18"/>
    </row>
    <row r="113" spans="21:40" x14ac:dyDescent="0.25">
      <c r="U113" s="26"/>
      <c r="V113" s="20"/>
      <c r="W113" s="20"/>
      <c r="X113" s="22"/>
      <c r="Y113" s="18"/>
      <c r="Z113" s="18"/>
      <c r="AJ113" s="24"/>
      <c r="AK113" s="20"/>
      <c r="AL113" s="20"/>
      <c r="AM113" s="22"/>
      <c r="AN113" s="18"/>
    </row>
    <row r="114" spans="21:40" x14ac:dyDescent="0.25">
      <c r="U114" s="30"/>
      <c r="V114" s="20"/>
      <c r="W114" s="20"/>
      <c r="X114" s="22"/>
      <c r="Y114" s="23"/>
      <c r="Z114" s="23"/>
      <c r="AJ114" s="24"/>
      <c r="AK114" s="20"/>
      <c r="AL114" s="20"/>
      <c r="AM114" s="22"/>
      <c r="AN114" s="18"/>
    </row>
    <row r="115" spans="21:40" x14ac:dyDescent="0.25">
      <c r="U115" s="26"/>
      <c r="V115" s="20"/>
      <c r="W115" s="20"/>
      <c r="X115" s="22"/>
      <c r="Y115" s="18"/>
      <c r="Z115" s="18"/>
      <c r="AJ115" s="24"/>
      <c r="AK115" s="20"/>
      <c r="AL115" s="20"/>
      <c r="AM115" s="22"/>
      <c r="AN115" s="18"/>
    </row>
    <row r="116" spans="21:40" x14ac:dyDescent="0.25">
      <c r="U116" s="26"/>
      <c r="V116" s="20"/>
      <c r="W116" s="20"/>
      <c r="X116" s="22"/>
      <c r="Y116" s="18"/>
      <c r="Z116" s="18"/>
      <c r="AJ116" s="24"/>
      <c r="AK116" s="20"/>
      <c r="AL116" s="20"/>
      <c r="AM116" s="22"/>
      <c r="AN116" s="18"/>
    </row>
    <row r="117" spans="21:40" x14ac:dyDescent="0.25">
      <c r="U117" s="26"/>
      <c r="V117" s="20"/>
      <c r="W117" s="20"/>
      <c r="X117" s="22"/>
      <c r="Y117" s="18"/>
      <c r="Z117" s="18"/>
      <c r="AJ117" s="24"/>
      <c r="AK117" s="20"/>
      <c r="AL117" s="20"/>
      <c r="AM117" s="22"/>
      <c r="AN117" s="18"/>
    </row>
    <row r="118" spans="21:40" x14ac:dyDescent="0.25">
      <c r="U118" s="26"/>
      <c r="V118" s="20"/>
      <c r="W118" s="20"/>
      <c r="X118" s="22"/>
      <c r="Y118" s="18"/>
      <c r="Z118" s="18"/>
      <c r="AJ118" s="24"/>
      <c r="AK118" s="20"/>
      <c r="AL118" s="20"/>
      <c r="AM118" s="22"/>
      <c r="AN118" s="18"/>
    </row>
    <row r="119" spans="21:40" x14ac:dyDescent="0.25">
      <c r="U119" s="26"/>
      <c r="V119" s="20"/>
      <c r="W119" s="20"/>
      <c r="X119" s="22"/>
      <c r="Y119" s="18"/>
      <c r="Z119" s="18"/>
      <c r="AJ119" s="24"/>
      <c r="AK119" s="20"/>
      <c r="AL119" s="20"/>
      <c r="AM119" s="22"/>
      <c r="AN119" s="18"/>
    </row>
    <row r="120" spans="21:40" x14ac:dyDescent="0.25">
      <c r="U120" s="26"/>
      <c r="V120" s="20"/>
      <c r="W120" s="20"/>
      <c r="X120" s="22"/>
      <c r="Y120" s="18"/>
      <c r="Z120" s="18"/>
      <c r="AJ120" s="24"/>
      <c r="AK120" s="20"/>
      <c r="AL120" s="20"/>
      <c r="AM120" s="22"/>
      <c r="AN120" s="18"/>
    </row>
    <row r="121" spans="21:40" x14ac:dyDescent="0.25">
      <c r="U121" s="26"/>
      <c r="V121" s="20"/>
      <c r="W121" s="20"/>
      <c r="X121" s="22"/>
      <c r="Y121" s="18"/>
      <c r="Z121" s="18"/>
      <c r="AJ121" s="24"/>
      <c r="AK121" s="20"/>
      <c r="AL121" s="20"/>
      <c r="AM121" s="22"/>
      <c r="AN121" s="18"/>
    </row>
    <row r="122" spans="21:40" x14ac:dyDescent="0.25">
      <c r="U122" s="26"/>
      <c r="V122" s="20"/>
      <c r="W122" s="20"/>
      <c r="X122" s="22"/>
      <c r="Y122" s="18"/>
      <c r="Z122" s="18"/>
      <c r="AJ122" s="24"/>
      <c r="AK122" s="20"/>
      <c r="AL122" s="20"/>
      <c r="AM122" s="22"/>
      <c r="AN122" s="18"/>
    </row>
    <row r="123" spans="21:40" x14ac:dyDescent="0.25">
      <c r="U123" s="26"/>
      <c r="V123" s="20"/>
      <c r="W123" s="20"/>
      <c r="X123" s="22"/>
      <c r="Y123" s="18"/>
      <c r="Z123" s="18"/>
      <c r="AJ123" s="24"/>
      <c r="AK123" s="20"/>
      <c r="AL123" s="20"/>
      <c r="AM123" s="22"/>
      <c r="AN123" s="18"/>
    </row>
    <row r="124" spans="21:40" x14ac:dyDescent="0.25">
      <c r="U124" s="26"/>
      <c r="V124" s="20"/>
      <c r="W124" s="20"/>
      <c r="X124" s="22"/>
      <c r="Y124" s="18"/>
      <c r="Z124" s="18"/>
      <c r="AJ124" s="24"/>
      <c r="AK124" s="20"/>
      <c r="AL124" s="20"/>
      <c r="AM124" s="22"/>
      <c r="AN124" s="18"/>
    </row>
    <row r="125" spans="21:40" x14ac:dyDescent="0.25">
      <c r="U125" s="26"/>
      <c r="V125" s="20"/>
      <c r="W125" s="20"/>
      <c r="X125" s="22"/>
      <c r="Y125" s="18"/>
      <c r="Z125" s="18"/>
      <c r="AJ125" s="24"/>
      <c r="AK125" s="20"/>
      <c r="AL125" s="20"/>
      <c r="AM125" s="22"/>
      <c r="AN125" s="18"/>
    </row>
    <row r="126" spans="21:40" x14ac:dyDescent="0.25">
      <c r="U126" s="26"/>
      <c r="V126" s="20"/>
      <c r="W126" s="20"/>
      <c r="X126" s="22"/>
      <c r="Y126" s="18"/>
      <c r="Z126" s="18"/>
      <c r="AJ126" s="24"/>
      <c r="AK126" s="20"/>
      <c r="AL126" s="20"/>
      <c r="AM126" s="22"/>
      <c r="AN126" s="18"/>
    </row>
    <row r="127" spans="21:40" x14ac:dyDescent="0.25">
      <c r="U127" s="26"/>
      <c r="V127" s="20"/>
      <c r="W127" s="20"/>
      <c r="X127" s="22"/>
      <c r="Y127" s="18"/>
      <c r="Z127" s="18"/>
      <c r="AJ127" s="24"/>
      <c r="AK127" s="20"/>
      <c r="AL127" s="20"/>
      <c r="AM127" s="22"/>
      <c r="AN127" s="18"/>
    </row>
    <row r="128" spans="21:40" x14ac:dyDescent="0.25">
      <c r="U128" s="26"/>
      <c r="V128" s="20"/>
      <c r="W128" s="20"/>
      <c r="X128" s="22"/>
      <c r="Y128" s="18"/>
      <c r="Z128" s="18"/>
      <c r="AJ128" s="24"/>
      <c r="AK128" s="20"/>
      <c r="AL128" s="20"/>
      <c r="AM128" s="22"/>
      <c r="AN128" s="18"/>
    </row>
    <row r="129" spans="21:40" x14ac:dyDescent="0.25">
      <c r="U129" s="26"/>
      <c r="V129" s="20"/>
      <c r="W129" s="20"/>
      <c r="X129" s="22"/>
      <c r="Y129" s="18"/>
      <c r="Z129" s="18"/>
      <c r="AJ129" s="24"/>
      <c r="AK129" s="20"/>
      <c r="AL129" s="20"/>
      <c r="AM129" s="22"/>
      <c r="AN129" s="18"/>
    </row>
    <row r="130" spans="21:40" x14ac:dyDescent="0.25">
      <c r="U130" s="26"/>
      <c r="V130" s="20"/>
      <c r="W130" s="20"/>
      <c r="X130" s="22"/>
      <c r="Y130" s="18"/>
      <c r="Z130" s="18"/>
      <c r="AJ130" s="24"/>
      <c r="AK130" s="20"/>
      <c r="AL130" s="20"/>
      <c r="AM130" s="22"/>
      <c r="AN130" s="18"/>
    </row>
    <row r="131" spans="21:40" x14ac:dyDescent="0.25">
      <c r="U131" s="26"/>
      <c r="V131" s="20"/>
      <c r="W131" s="20"/>
      <c r="X131" s="22"/>
      <c r="Y131" s="18"/>
      <c r="Z131" s="18"/>
      <c r="AJ131" s="24"/>
      <c r="AK131" s="20"/>
      <c r="AL131" s="20"/>
      <c r="AM131" s="22"/>
      <c r="AN131" s="18"/>
    </row>
    <row r="132" spans="21:40" x14ac:dyDescent="0.25">
      <c r="U132" s="26"/>
      <c r="V132" s="20"/>
      <c r="W132" s="20"/>
      <c r="X132" s="22"/>
      <c r="Y132" s="18"/>
      <c r="Z132" s="18"/>
      <c r="AJ132" s="19"/>
      <c r="AK132" s="20"/>
      <c r="AL132" s="20"/>
      <c r="AM132" s="22"/>
      <c r="AN132" s="23"/>
    </row>
    <row r="133" spans="21:40" x14ac:dyDescent="0.25">
      <c r="U133" s="26"/>
      <c r="V133" s="20"/>
      <c r="W133" s="20"/>
      <c r="X133" s="22"/>
      <c r="Y133" s="18"/>
      <c r="Z133" s="18"/>
      <c r="AJ133" s="24"/>
      <c r="AK133" s="20"/>
      <c r="AL133" s="20"/>
      <c r="AM133" s="22"/>
      <c r="AN133" s="18"/>
    </row>
    <row r="134" spans="21:40" x14ac:dyDescent="0.25">
      <c r="U134" s="26"/>
      <c r="V134" s="20"/>
      <c r="W134" s="20"/>
      <c r="X134" s="22"/>
      <c r="Y134" s="18"/>
      <c r="Z134" s="18"/>
      <c r="AJ134" s="24"/>
      <c r="AK134" s="20"/>
      <c r="AL134" s="20"/>
      <c r="AM134" s="22"/>
      <c r="AN134" s="18"/>
    </row>
    <row r="135" spans="21:40" x14ac:dyDescent="0.25">
      <c r="U135" s="26"/>
      <c r="V135" s="20"/>
      <c r="W135" s="20"/>
      <c r="X135" s="22"/>
      <c r="Y135" s="18"/>
      <c r="Z135" s="18"/>
      <c r="AJ135" s="24"/>
      <c r="AK135" s="20"/>
      <c r="AL135" s="20"/>
      <c r="AM135" s="22"/>
      <c r="AN135" s="18"/>
    </row>
    <row r="136" spans="21:40" x14ac:dyDescent="0.25">
      <c r="U136" s="26"/>
      <c r="V136" s="20"/>
      <c r="W136" s="20"/>
      <c r="X136" s="22"/>
      <c r="Y136" s="18"/>
      <c r="Z136" s="18"/>
      <c r="AJ136" s="24"/>
      <c r="AK136" s="20"/>
      <c r="AL136" s="20"/>
      <c r="AM136" s="22"/>
      <c r="AN136" s="18"/>
    </row>
    <row r="137" spans="21:40" x14ac:dyDescent="0.25">
      <c r="U137" s="26"/>
      <c r="V137" s="20"/>
      <c r="W137" s="20"/>
      <c r="X137" s="22"/>
      <c r="Y137" s="18"/>
      <c r="Z137" s="18"/>
      <c r="AJ137" s="24"/>
      <c r="AK137" s="20"/>
      <c r="AL137" s="20"/>
      <c r="AM137" s="22"/>
      <c r="AN137" s="18"/>
    </row>
    <row r="138" spans="21:40" x14ac:dyDescent="0.25">
      <c r="U138" s="26"/>
      <c r="V138" s="20"/>
      <c r="W138" s="20"/>
      <c r="X138" s="22"/>
      <c r="Y138" s="18"/>
      <c r="Z138" s="18"/>
      <c r="AJ138" s="24"/>
      <c r="AK138" s="20"/>
      <c r="AL138" s="20"/>
      <c r="AM138" s="22"/>
      <c r="AN138" s="18"/>
    </row>
    <row r="139" spans="21:40" x14ac:dyDescent="0.25">
      <c r="U139" s="26"/>
      <c r="V139" s="20"/>
      <c r="W139" s="20"/>
      <c r="X139" s="22"/>
      <c r="Y139" s="18"/>
      <c r="Z139" s="18"/>
      <c r="AJ139" s="24"/>
      <c r="AK139" s="20"/>
      <c r="AL139" s="20"/>
      <c r="AM139" s="22"/>
      <c r="AN139" s="18"/>
    </row>
    <row r="140" spans="21:40" x14ac:dyDescent="0.25">
      <c r="U140" s="26"/>
      <c r="V140" s="20"/>
      <c r="W140" s="20"/>
      <c r="X140" s="22"/>
      <c r="Y140" s="18"/>
      <c r="Z140" s="18"/>
      <c r="AJ140" s="24"/>
      <c r="AK140" s="20"/>
      <c r="AL140" s="20"/>
      <c r="AM140" s="22"/>
      <c r="AN140" s="18"/>
    </row>
    <row r="141" spans="21:40" x14ac:dyDescent="0.25">
      <c r="U141" s="26"/>
      <c r="V141" s="20"/>
      <c r="W141" s="20"/>
      <c r="X141" s="22"/>
      <c r="Y141" s="18"/>
      <c r="Z141" s="18"/>
      <c r="AJ141" s="24"/>
      <c r="AK141" s="20"/>
      <c r="AL141" s="20"/>
      <c r="AM141" s="22"/>
      <c r="AN141" s="18"/>
    </row>
    <row r="142" spans="21:40" x14ac:dyDescent="0.25">
      <c r="U142" s="26"/>
      <c r="V142" s="20"/>
      <c r="W142" s="20"/>
      <c r="X142" s="22"/>
      <c r="Y142" s="18"/>
      <c r="Z142" s="18"/>
      <c r="AJ142" s="24"/>
      <c r="AK142" s="20"/>
      <c r="AL142" s="20"/>
      <c r="AM142" s="22"/>
      <c r="AN142" s="18"/>
    </row>
    <row r="143" spans="21:40" x14ac:dyDescent="0.25">
      <c r="U143" s="26"/>
      <c r="V143" s="20"/>
      <c r="W143" s="20"/>
      <c r="X143" s="22"/>
      <c r="Y143" s="18"/>
      <c r="Z143" s="18"/>
      <c r="AJ143" s="24"/>
      <c r="AK143" s="20"/>
      <c r="AL143" s="20"/>
      <c r="AM143" s="22"/>
      <c r="AN143" s="18"/>
    </row>
    <row r="144" spans="21:40" x14ac:dyDescent="0.25">
      <c r="U144" s="26"/>
      <c r="V144" s="20"/>
      <c r="W144" s="20"/>
      <c r="X144" s="22"/>
      <c r="Y144" s="18"/>
      <c r="Z144" s="18"/>
      <c r="AJ144" s="24"/>
      <c r="AK144" s="20"/>
      <c r="AL144" s="20"/>
      <c r="AM144" s="22"/>
      <c r="AN144" s="18"/>
    </row>
    <row r="145" spans="21:40" x14ac:dyDescent="0.25">
      <c r="U145" s="26"/>
      <c r="V145" s="20"/>
      <c r="W145" s="20"/>
      <c r="X145" s="22"/>
      <c r="Y145" s="18"/>
      <c r="Z145" s="18"/>
      <c r="AJ145" s="24"/>
      <c r="AK145" s="20"/>
      <c r="AL145" s="20"/>
      <c r="AM145" s="22"/>
      <c r="AN145" s="18"/>
    </row>
    <row r="146" spans="21:40" x14ac:dyDescent="0.25">
      <c r="U146" s="26"/>
      <c r="V146" s="20"/>
      <c r="W146" s="20"/>
      <c r="X146" s="22"/>
      <c r="Y146" s="18"/>
      <c r="Z146" s="18"/>
      <c r="AJ146" s="24"/>
      <c r="AK146" s="20"/>
      <c r="AL146" s="20"/>
      <c r="AM146" s="22"/>
      <c r="AN146" s="18"/>
    </row>
    <row r="147" spans="21:40" x14ac:dyDescent="0.25">
      <c r="U147" s="26"/>
      <c r="V147" s="20"/>
      <c r="W147" s="20"/>
      <c r="X147" s="22"/>
      <c r="Y147" s="18"/>
      <c r="Z147" s="18"/>
      <c r="AJ147" s="24"/>
      <c r="AK147" s="20"/>
      <c r="AL147" s="20"/>
      <c r="AM147" s="22"/>
      <c r="AN147" s="18"/>
    </row>
    <row r="148" spans="21:40" x14ac:dyDescent="0.25">
      <c r="U148" s="26"/>
      <c r="V148" s="20"/>
      <c r="W148" s="20"/>
      <c r="X148" s="22"/>
      <c r="Y148" s="18"/>
      <c r="Z148" s="18"/>
      <c r="AJ148" s="24"/>
      <c r="AK148" s="20"/>
      <c r="AL148" s="20"/>
      <c r="AM148" s="22"/>
      <c r="AN148" s="18"/>
    </row>
    <row r="149" spans="21:40" x14ac:dyDescent="0.25">
      <c r="U149" s="26"/>
      <c r="V149" s="20"/>
      <c r="W149" s="20"/>
      <c r="X149" s="22"/>
      <c r="Y149" s="18"/>
      <c r="Z149" s="18"/>
      <c r="AJ149" s="24"/>
      <c r="AK149" s="20"/>
      <c r="AL149" s="20"/>
      <c r="AM149" s="22"/>
      <c r="AN149" s="18"/>
    </row>
    <row r="150" spans="21:40" x14ac:dyDescent="0.25">
      <c r="U150" s="30"/>
      <c r="V150" s="20"/>
      <c r="W150" s="20"/>
      <c r="X150" s="22"/>
      <c r="Y150" s="23"/>
      <c r="Z150" s="23"/>
      <c r="AJ150" s="24"/>
      <c r="AK150" s="20"/>
      <c r="AL150" s="20"/>
      <c r="AM150" s="22"/>
      <c r="AN150" s="18"/>
    </row>
    <row r="151" spans="21:40" x14ac:dyDescent="0.25">
      <c r="U151" s="26"/>
      <c r="V151" s="20"/>
      <c r="W151" s="20"/>
      <c r="X151" s="22"/>
      <c r="Y151" s="18"/>
      <c r="Z151" s="18"/>
      <c r="AJ151" s="24"/>
      <c r="AK151" s="20"/>
      <c r="AL151" s="20"/>
      <c r="AM151" s="22"/>
      <c r="AN151" s="18"/>
    </row>
    <row r="152" spans="21:40" x14ac:dyDescent="0.25">
      <c r="U152" s="26"/>
      <c r="V152" s="20"/>
      <c r="W152" s="20"/>
      <c r="X152" s="22"/>
      <c r="Y152" s="18"/>
      <c r="Z152" s="18"/>
      <c r="AJ152" s="24"/>
      <c r="AK152" s="20"/>
      <c r="AL152" s="20"/>
      <c r="AM152" s="22"/>
      <c r="AN152" s="18"/>
    </row>
    <row r="153" spans="21:40" x14ac:dyDescent="0.25">
      <c r="U153" s="26"/>
      <c r="V153" s="20"/>
      <c r="W153" s="20"/>
      <c r="X153" s="22"/>
      <c r="Y153" s="18"/>
      <c r="Z153" s="18"/>
      <c r="AJ153" s="24"/>
      <c r="AK153" s="20"/>
      <c r="AL153" s="20"/>
      <c r="AM153" s="22"/>
      <c r="AN153" s="18"/>
    </row>
    <row r="154" spans="21:40" x14ac:dyDescent="0.25">
      <c r="U154" s="26"/>
      <c r="V154" s="20"/>
      <c r="W154" s="20"/>
      <c r="X154" s="22"/>
      <c r="Y154" s="18"/>
      <c r="Z154" s="18"/>
      <c r="AJ154" s="24"/>
      <c r="AK154" s="20"/>
      <c r="AL154" s="20"/>
      <c r="AM154" s="22"/>
      <c r="AN154" s="18"/>
    </row>
    <row r="155" spans="21:40" x14ac:dyDescent="0.25">
      <c r="U155" s="26"/>
      <c r="V155" s="20"/>
      <c r="W155" s="20"/>
      <c r="X155" s="22"/>
      <c r="Y155" s="18"/>
      <c r="Z155" s="18"/>
      <c r="AJ155" s="24"/>
      <c r="AK155" s="20"/>
      <c r="AL155" s="20"/>
      <c r="AM155" s="22"/>
      <c r="AN155" s="18"/>
    </row>
    <row r="156" spans="21:40" x14ac:dyDescent="0.25">
      <c r="U156" s="26"/>
      <c r="V156" s="20"/>
      <c r="W156" s="20"/>
      <c r="X156" s="22"/>
      <c r="Y156" s="18"/>
      <c r="Z156" s="18"/>
      <c r="AJ156" s="24"/>
      <c r="AK156" s="20"/>
      <c r="AL156" s="20"/>
      <c r="AM156" s="22"/>
      <c r="AN156" s="18"/>
    </row>
    <row r="157" spans="21:40" x14ac:dyDescent="0.25">
      <c r="U157" s="26"/>
      <c r="V157" s="20"/>
      <c r="W157" s="20"/>
      <c r="X157" s="22"/>
      <c r="Y157" s="18"/>
      <c r="Z157" s="18"/>
      <c r="AJ157" s="24"/>
      <c r="AK157" s="20"/>
      <c r="AL157" s="20"/>
      <c r="AM157" s="22"/>
      <c r="AN157" s="18"/>
    </row>
    <row r="158" spans="21:40" x14ac:dyDescent="0.25">
      <c r="U158" s="26"/>
      <c r="V158" s="20"/>
      <c r="W158" s="20"/>
      <c r="X158" s="22"/>
      <c r="Y158" s="18"/>
      <c r="Z158" s="18"/>
      <c r="AJ158" s="24"/>
      <c r="AK158" s="20"/>
      <c r="AL158" s="20"/>
      <c r="AM158" s="22"/>
      <c r="AN158" s="18"/>
    </row>
    <row r="159" spans="21:40" x14ac:dyDescent="0.25">
      <c r="U159" s="26"/>
      <c r="V159" s="20"/>
      <c r="W159" s="20"/>
      <c r="X159" s="22"/>
      <c r="Y159" s="18"/>
      <c r="Z159" s="18"/>
      <c r="AJ159" s="24"/>
      <c r="AK159" s="20"/>
      <c r="AL159" s="20"/>
      <c r="AM159" s="22"/>
      <c r="AN159" s="18"/>
    </row>
    <row r="160" spans="21:40" x14ac:dyDescent="0.25">
      <c r="U160" s="26"/>
      <c r="V160" s="20"/>
      <c r="W160" s="20"/>
      <c r="X160" s="22"/>
      <c r="Y160" s="18"/>
      <c r="Z160" s="18"/>
      <c r="AJ160" s="24"/>
      <c r="AK160" s="20"/>
      <c r="AL160" s="20"/>
      <c r="AM160" s="22"/>
      <c r="AN160" s="18"/>
    </row>
    <row r="161" spans="21:40" x14ac:dyDescent="0.25">
      <c r="U161" s="26"/>
      <c r="V161" s="20"/>
      <c r="W161" s="20"/>
      <c r="X161" s="22"/>
      <c r="Y161" s="18"/>
      <c r="Z161" s="18"/>
      <c r="AJ161" s="24"/>
      <c r="AK161" s="20"/>
      <c r="AL161" s="20"/>
      <c r="AM161" s="22"/>
      <c r="AN161" s="18"/>
    </row>
    <row r="162" spans="21:40" x14ac:dyDescent="0.25">
      <c r="U162" s="26"/>
      <c r="V162" s="20"/>
      <c r="W162" s="20"/>
      <c r="X162" s="22"/>
      <c r="Y162" s="18"/>
      <c r="Z162" s="18"/>
      <c r="AJ162" s="24"/>
      <c r="AK162" s="20"/>
      <c r="AL162" s="20"/>
      <c r="AM162" s="22"/>
      <c r="AN162" s="18"/>
    </row>
    <row r="163" spans="21:40" x14ac:dyDescent="0.25">
      <c r="U163" s="26"/>
      <c r="V163" s="20"/>
      <c r="W163" s="20"/>
      <c r="X163" s="22"/>
      <c r="Y163" s="18"/>
      <c r="Z163" s="18"/>
      <c r="AJ163" s="24"/>
      <c r="AK163" s="20"/>
      <c r="AL163" s="20"/>
      <c r="AM163" s="22"/>
      <c r="AN163" s="18"/>
    </row>
    <row r="164" spans="21:40" x14ac:dyDescent="0.25">
      <c r="U164" s="26"/>
      <c r="V164" s="20"/>
      <c r="W164" s="20"/>
      <c r="X164" s="22"/>
      <c r="Y164" s="18"/>
      <c r="Z164" s="18"/>
      <c r="AJ164" s="24"/>
      <c r="AK164" s="20"/>
      <c r="AL164" s="20"/>
      <c r="AM164" s="22"/>
      <c r="AN164" s="18"/>
    </row>
    <row r="165" spans="21:40" x14ac:dyDescent="0.25">
      <c r="U165" s="26"/>
      <c r="V165" s="20"/>
      <c r="W165" s="20"/>
      <c r="X165" s="22"/>
      <c r="Y165" s="18"/>
      <c r="Z165" s="18"/>
      <c r="AJ165" s="24"/>
      <c r="AK165" s="20"/>
      <c r="AL165" s="20"/>
      <c r="AM165" s="22"/>
      <c r="AN165" s="18"/>
    </row>
    <row r="166" spans="21:40" x14ac:dyDescent="0.25">
      <c r="U166" s="26"/>
      <c r="V166" s="20"/>
      <c r="W166" s="20"/>
      <c r="X166" s="22"/>
      <c r="Y166" s="18"/>
      <c r="Z166" s="18"/>
      <c r="AJ166" s="24"/>
      <c r="AK166" s="20"/>
      <c r="AL166" s="20"/>
      <c r="AM166" s="22"/>
      <c r="AN166" s="18"/>
    </row>
    <row r="167" spans="21:40" x14ac:dyDescent="0.25">
      <c r="U167" s="26"/>
      <c r="V167" s="20"/>
      <c r="W167" s="20"/>
      <c r="X167" s="22"/>
      <c r="Y167" s="18"/>
      <c r="Z167" s="18"/>
      <c r="AJ167" s="24"/>
      <c r="AK167" s="20"/>
      <c r="AL167" s="20"/>
      <c r="AM167" s="22"/>
      <c r="AN167" s="18"/>
    </row>
    <row r="168" spans="21:40" x14ac:dyDescent="0.25">
      <c r="U168" s="26"/>
      <c r="V168" s="20"/>
      <c r="W168" s="20"/>
      <c r="X168" s="22"/>
      <c r="Y168" s="18"/>
      <c r="Z168" s="18"/>
      <c r="AJ168" s="24"/>
      <c r="AK168" s="20"/>
      <c r="AL168" s="20"/>
      <c r="AM168" s="22"/>
      <c r="AN168" s="18"/>
    </row>
    <row r="169" spans="21:40" x14ac:dyDescent="0.25">
      <c r="U169" s="26"/>
      <c r="V169" s="20"/>
      <c r="W169" s="20"/>
      <c r="X169" s="22"/>
      <c r="Y169" s="18"/>
      <c r="Z169" s="18"/>
      <c r="AJ169" s="24"/>
      <c r="AK169" s="20"/>
      <c r="AL169" s="20"/>
      <c r="AM169" s="22"/>
      <c r="AN169" s="18"/>
    </row>
    <row r="170" spans="21:40" x14ac:dyDescent="0.25">
      <c r="U170" s="26"/>
      <c r="V170" s="20"/>
      <c r="W170" s="20"/>
      <c r="X170" s="22"/>
      <c r="Y170" s="18"/>
      <c r="Z170" s="18"/>
      <c r="AJ170" s="24"/>
      <c r="AK170" s="20"/>
      <c r="AL170" s="20"/>
      <c r="AM170" s="22"/>
      <c r="AN170" s="18"/>
    </row>
    <row r="171" spans="21:40" x14ac:dyDescent="0.25">
      <c r="U171" s="26"/>
      <c r="V171" s="20"/>
      <c r="W171" s="20"/>
      <c r="X171" s="22"/>
      <c r="Y171" s="18"/>
      <c r="Z171" s="18"/>
      <c r="AJ171" s="24"/>
      <c r="AK171" s="20"/>
      <c r="AL171" s="20"/>
      <c r="AM171" s="22"/>
      <c r="AN171" s="18"/>
    </row>
    <row r="172" spans="21:40" x14ac:dyDescent="0.25">
      <c r="U172" s="26"/>
      <c r="V172" s="20"/>
      <c r="W172" s="20"/>
      <c r="X172" s="22"/>
      <c r="Y172" s="18"/>
      <c r="Z172" s="18"/>
      <c r="AJ172" s="24"/>
      <c r="AK172" s="20"/>
      <c r="AL172" s="20"/>
      <c r="AM172" s="22"/>
      <c r="AN172" s="18"/>
    </row>
    <row r="173" spans="21:40" x14ac:dyDescent="0.25">
      <c r="U173" s="26"/>
      <c r="V173" s="20"/>
      <c r="W173" s="20"/>
      <c r="X173" s="22"/>
      <c r="Y173" s="18"/>
      <c r="Z173" s="18"/>
      <c r="AJ173" s="24"/>
      <c r="AK173" s="20"/>
      <c r="AL173" s="20"/>
      <c r="AM173" s="22"/>
      <c r="AN173" s="18"/>
    </row>
    <row r="174" spans="21:40" x14ac:dyDescent="0.25">
      <c r="U174" s="26"/>
      <c r="V174" s="20"/>
      <c r="W174" s="20"/>
      <c r="X174" s="22"/>
      <c r="Y174" s="18"/>
      <c r="Z174" s="18"/>
      <c r="AJ174" s="24"/>
      <c r="AK174" s="20"/>
      <c r="AL174" s="20"/>
      <c r="AM174" s="22"/>
      <c r="AN174" s="18"/>
    </row>
    <row r="175" spans="21:40" x14ac:dyDescent="0.25">
      <c r="U175" s="26"/>
      <c r="V175" s="20"/>
      <c r="W175" s="20"/>
      <c r="X175" s="22"/>
      <c r="Y175" s="18"/>
      <c r="Z175" s="18"/>
      <c r="AJ175" s="24"/>
      <c r="AK175" s="20"/>
      <c r="AL175" s="20"/>
      <c r="AM175" s="22"/>
      <c r="AN175" s="18"/>
    </row>
    <row r="176" spans="21:40" x14ac:dyDescent="0.25">
      <c r="U176" s="26"/>
      <c r="V176" s="20"/>
      <c r="W176" s="20"/>
      <c r="X176" s="22"/>
      <c r="Y176" s="18"/>
      <c r="Z176" s="18"/>
      <c r="AJ176" s="24"/>
      <c r="AK176" s="20"/>
      <c r="AL176" s="20"/>
      <c r="AM176" s="22"/>
      <c r="AN176" s="18"/>
    </row>
    <row r="177" spans="21:40" x14ac:dyDescent="0.25">
      <c r="U177" s="26"/>
      <c r="V177" s="20"/>
      <c r="W177" s="20"/>
      <c r="X177" s="22"/>
      <c r="Y177" s="18"/>
      <c r="Z177" s="18"/>
      <c r="AJ177" s="24"/>
      <c r="AK177" s="20"/>
      <c r="AL177" s="20"/>
      <c r="AM177" s="22"/>
      <c r="AN177" s="18"/>
    </row>
    <row r="178" spans="21:40" x14ac:dyDescent="0.25">
      <c r="U178" s="26"/>
      <c r="V178" s="20"/>
      <c r="W178" s="20"/>
      <c r="X178" s="22"/>
      <c r="Y178" s="18"/>
      <c r="Z178" s="18"/>
      <c r="AJ178" s="24"/>
      <c r="AK178" s="20"/>
      <c r="AL178" s="20"/>
      <c r="AM178" s="22"/>
      <c r="AN178" s="18"/>
    </row>
    <row r="179" spans="21:40" x14ac:dyDescent="0.25">
      <c r="U179" s="26"/>
      <c r="V179" s="20"/>
      <c r="W179" s="20"/>
      <c r="X179" s="22"/>
      <c r="Y179" s="18"/>
      <c r="Z179" s="18"/>
      <c r="AJ179" s="24"/>
      <c r="AK179" s="20"/>
      <c r="AL179" s="20"/>
      <c r="AM179" s="22"/>
      <c r="AN179" s="18"/>
    </row>
    <row r="180" spans="21:40" x14ac:dyDescent="0.25">
      <c r="U180" s="26"/>
      <c r="V180" s="20"/>
      <c r="W180" s="20"/>
      <c r="X180" s="22"/>
      <c r="Y180" s="18"/>
      <c r="Z180" s="18"/>
      <c r="AJ180" s="24"/>
      <c r="AK180" s="20"/>
      <c r="AL180" s="20"/>
      <c r="AM180" s="22"/>
      <c r="AN180" s="18"/>
    </row>
    <row r="181" spans="21:40" x14ac:dyDescent="0.25">
      <c r="U181" s="26"/>
      <c r="V181" s="20"/>
      <c r="W181" s="20"/>
      <c r="X181" s="22"/>
      <c r="Y181" s="18"/>
      <c r="Z181" s="18"/>
      <c r="AJ181" s="24"/>
      <c r="AK181" s="20"/>
      <c r="AL181" s="20"/>
      <c r="AM181" s="22"/>
      <c r="AN181" s="18"/>
    </row>
    <row r="182" spans="21:40" x14ac:dyDescent="0.25">
      <c r="U182" s="26"/>
      <c r="V182" s="20"/>
      <c r="W182" s="20"/>
      <c r="X182" s="22"/>
      <c r="Y182" s="18"/>
      <c r="Z182" s="18"/>
      <c r="AJ182" s="24"/>
      <c r="AK182" s="20"/>
      <c r="AL182" s="20"/>
      <c r="AM182" s="22"/>
      <c r="AN182" s="18"/>
    </row>
    <row r="183" spans="21:40" x14ac:dyDescent="0.25">
      <c r="U183" s="26"/>
      <c r="V183" s="20"/>
      <c r="W183" s="20"/>
      <c r="X183" s="22"/>
      <c r="Y183" s="18"/>
      <c r="Z183" s="18"/>
      <c r="AJ183" s="24"/>
      <c r="AK183" s="20"/>
      <c r="AL183" s="20"/>
      <c r="AM183" s="22"/>
      <c r="AN183" s="18"/>
    </row>
    <row r="184" spans="21:40" x14ac:dyDescent="0.25">
      <c r="U184" s="26"/>
      <c r="V184" s="20"/>
      <c r="W184" s="20"/>
      <c r="X184" s="22"/>
      <c r="Y184" s="18"/>
      <c r="Z184" s="18"/>
      <c r="AJ184" s="24"/>
      <c r="AK184" s="20"/>
      <c r="AL184" s="20"/>
      <c r="AM184" s="22"/>
      <c r="AN184" s="18"/>
    </row>
    <row r="185" spans="21:40" x14ac:dyDescent="0.25">
      <c r="U185" s="26"/>
      <c r="V185" s="20"/>
      <c r="W185" s="20"/>
      <c r="X185" s="22"/>
      <c r="Y185" s="18"/>
      <c r="Z185" s="18"/>
      <c r="AJ185" s="24"/>
      <c r="AK185" s="20"/>
      <c r="AL185" s="20"/>
      <c r="AM185" s="22"/>
      <c r="AN185" s="18"/>
    </row>
    <row r="186" spans="21:40" x14ac:dyDescent="0.25">
      <c r="U186" s="26"/>
      <c r="V186" s="20"/>
      <c r="W186" s="20"/>
      <c r="X186" s="22"/>
      <c r="Y186" s="18"/>
      <c r="Z186" s="18"/>
      <c r="AJ186" s="24"/>
      <c r="AK186" s="20"/>
      <c r="AL186" s="20"/>
      <c r="AM186" s="22"/>
      <c r="AN186" s="18"/>
    </row>
    <row r="187" spans="21:40" x14ac:dyDescent="0.25">
      <c r="U187" s="26"/>
      <c r="V187" s="20"/>
      <c r="W187" s="20"/>
      <c r="X187" s="22"/>
      <c r="Y187" s="18"/>
      <c r="Z187" s="18"/>
      <c r="AJ187" s="24"/>
      <c r="AK187" s="20"/>
      <c r="AL187" s="20"/>
      <c r="AM187" s="22"/>
      <c r="AN187" s="18"/>
    </row>
    <row r="188" spans="21:40" x14ac:dyDescent="0.25">
      <c r="U188" s="26"/>
      <c r="V188" s="20"/>
      <c r="W188" s="20"/>
      <c r="X188" s="22"/>
      <c r="Y188" s="18"/>
      <c r="Z188" s="18"/>
      <c r="AJ188" s="24"/>
      <c r="AK188" s="20"/>
      <c r="AL188" s="20"/>
      <c r="AM188" s="22"/>
      <c r="AN188" s="18"/>
    </row>
    <row r="189" spans="21:40" x14ac:dyDescent="0.25">
      <c r="U189" s="26"/>
      <c r="V189" s="20"/>
      <c r="W189" s="20"/>
      <c r="X189" s="22"/>
      <c r="Y189" s="18"/>
      <c r="Z189" s="18"/>
      <c r="AJ189" s="24"/>
      <c r="AK189" s="20"/>
      <c r="AL189" s="20"/>
      <c r="AM189" s="22"/>
      <c r="AN189" s="18"/>
    </row>
    <row r="190" spans="21:40" x14ac:dyDescent="0.25">
      <c r="U190" s="26"/>
      <c r="V190" s="20"/>
      <c r="W190" s="20"/>
      <c r="X190" s="22"/>
      <c r="Y190" s="18"/>
      <c r="Z190" s="18"/>
      <c r="AJ190" s="24"/>
      <c r="AK190" s="20"/>
      <c r="AL190" s="20"/>
      <c r="AM190" s="22"/>
      <c r="AN190" s="18"/>
    </row>
    <row r="191" spans="21:40" x14ac:dyDescent="0.25">
      <c r="U191" s="26"/>
      <c r="V191" s="20"/>
      <c r="W191" s="20"/>
      <c r="X191" s="22"/>
      <c r="Y191" s="18"/>
      <c r="Z191" s="18"/>
      <c r="AJ191" s="24"/>
      <c r="AK191" s="20"/>
      <c r="AL191" s="20"/>
      <c r="AM191" s="22"/>
      <c r="AN191" s="18"/>
    </row>
    <row r="192" spans="21:40" x14ac:dyDescent="0.25">
      <c r="U192" s="26"/>
      <c r="V192" s="20"/>
      <c r="W192" s="20"/>
      <c r="X192" s="22"/>
      <c r="Y192" s="18"/>
      <c r="Z192" s="18"/>
      <c r="AJ192" s="19"/>
      <c r="AK192" s="20"/>
      <c r="AL192" s="20"/>
      <c r="AM192" s="22"/>
      <c r="AN192" s="23"/>
    </row>
    <row r="193" spans="21:40" x14ac:dyDescent="0.25">
      <c r="U193" s="26"/>
      <c r="V193" s="20"/>
      <c r="W193" s="20"/>
      <c r="X193" s="22"/>
      <c r="Y193" s="18"/>
      <c r="Z193" s="18"/>
      <c r="AJ193" s="24"/>
      <c r="AK193" s="20"/>
      <c r="AL193" s="20"/>
      <c r="AM193" s="22"/>
      <c r="AN193" s="18"/>
    </row>
    <row r="194" spans="21:40" x14ac:dyDescent="0.25">
      <c r="U194" s="26"/>
      <c r="V194" s="20"/>
      <c r="W194" s="20"/>
      <c r="X194" s="22"/>
      <c r="Y194" s="18"/>
      <c r="Z194" s="18"/>
      <c r="AJ194" s="24"/>
      <c r="AK194" s="20"/>
      <c r="AL194" s="20"/>
      <c r="AM194" s="22"/>
      <c r="AN194" s="18"/>
    </row>
    <row r="195" spans="21:40" x14ac:dyDescent="0.25">
      <c r="U195" s="26"/>
      <c r="V195" s="20"/>
      <c r="W195" s="20"/>
      <c r="X195" s="22"/>
      <c r="Y195" s="18"/>
      <c r="Z195" s="18"/>
      <c r="AJ195" s="24"/>
      <c r="AK195" s="20"/>
      <c r="AL195" s="20"/>
      <c r="AM195" s="22"/>
      <c r="AN195" s="18"/>
    </row>
    <row r="196" spans="21:40" x14ac:dyDescent="0.25">
      <c r="U196" s="26"/>
      <c r="V196" s="20"/>
      <c r="W196" s="20"/>
      <c r="X196" s="22"/>
      <c r="Y196" s="18"/>
      <c r="Z196" s="18"/>
      <c r="AJ196" s="24"/>
      <c r="AK196" s="20"/>
      <c r="AL196" s="20"/>
      <c r="AM196" s="22"/>
      <c r="AN196" s="18"/>
    </row>
    <row r="197" spans="21:40" x14ac:dyDescent="0.25">
      <c r="U197" s="26"/>
      <c r="V197" s="20"/>
      <c r="W197" s="20"/>
      <c r="X197" s="22"/>
      <c r="Y197" s="18"/>
      <c r="Z197" s="18"/>
      <c r="AJ197" s="24"/>
      <c r="AK197" s="20"/>
      <c r="AL197" s="20"/>
      <c r="AM197" s="22"/>
      <c r="AN197" s="18"/>
    </row>
    <row r="198" spans="21:40" x14ac:dyDescent="0.25">
      <c r="U198" s="26"/>
      <c r="V198" s="20"/>
      <c r="W198" s="20"/>
      <c r="X198" s="22"/>
      <c r="Y198" s="18"/>
      <c r="Z198" s="18"/>
      <c r="AJ198" s="24"/>
      <c r="AK198" s="20"/>
      <c r="AL198" s="20"/>
      <c r="AM198" s="22"/>
      <c r="AN198" s="18"/>
    </row>
    <row r="199" spans="21:40" x14ac:dyDescent="0.25">
      <c r="U199" s="26"/>
      <c r="V199" s="20"/>
      <c r="W199" s="20"/>
      <c r="X199" s="22"/>
      <c r="Y199" s="18"/>
      <c r="Z199" s="18"/>
      <c r="AJ199" s="24"/>
      <c r="AK199" s="20"/>
      <c r="AL199" s="20"/>
      <c r="AM199" s="22"/>
      <c r="AN199" s="18"/>
    </row>
    <row r="200" spans="21:40" x14ac:dyDescent="0.25">
      <c r="U200" s="26"/>
      <c r="V200" s="20"/>
      <c r="W200" s="20"/>
      <c r="X200" s="22"/>
      <c r="Y200" s="18"/>
      <c r="Z200" s="18"/>
      <c r="AJ200" s="24"/>
      <c r="AK200" s="20"/>
      <c r="AL200" s="20"/>
      <c r="AM200" s="22"/>
      <c r="AN200" s="18"/>
    </row>
    <row r="201" spans="21:40" x14ac:dyDescent="0.25">
      <c r="U201" s="26"/>
      <c r="V201" s="20"/>
      <c r="W201" s="20"/>
      <c r="X201" s="22"/>
      <c r="Y201" s="18"/>
      <c r="Z201" s="18"/>
      <c r="AJ201" s="24"/>
      <c r="AK201" s="20"/>
      <c r="AL201" s="20"/>
      <c r="AM201" s="22"/>
      <c r="AN201" s="18"/>
    </row>
    <row r="202" spans="21:40" x14ac:dyDescent="0.25">
      <c r="U202" s="26"/>
      <c r="V202" s="20"/>
      <c r="W202" s="20"/>
      <c r="X202" s="22"/>
      <c r="Y202" s="18"/>
      <c r="Z202" s="18"/>
      <c r="AJ202" s="24"/>
      <c r="AK202" s="20"/>
      <c r="AL202" s="20"/>
      <c r="AM202" s="22"/>
      <c r="AN202" s="18"/>
    </row>
    <row r="203" spans="21:40" x14ac:dyDescent="0.25">
      <c r="U203" s="26"/>
      <c r="V203" s="20"/>
      <c r="W203" s="20"/>
      <c r="X203" s="22"/>
      <c r="Y203" s="18"/>
      <c r="Z203" s="18"/>
      <c r="AJ203" s="24"/>
      <c r="AK203" s="20"/>
      <c r="AL203" s="20"/>
      <c r="AM203" s="22"/>
      <c r="AN203" s="18"/>
    </row>
    <row r="204" spans="21:40" x14ac:dyDescent="0.25">
      <c r="U204" s="26"/>
      <c r="V204" s="20"/>
      <c r="W204" s="20"/>
      <c r="X204" s="22"/>
      <c r="Y204" s="18"/>
      <c r="Z204" s="18"/>
      <c r="AJ204" s="24"/>
      <c r="AK204" s="20"/>
      <c r="AL204" s="20"/>
      <c r="AM204" s="22"/>
      <c r="AN204" s="18"/>
    </row>
    <row r="205" spans="21:40" x14ac:dyDescent="0.25">
      <c r="U205" s="26"/>
      <c r="V205" s="20"/>
      <c r="W205" s="20"/>
      <c r="X205" s="22"/>
      <c r="Y205" s="18"/>
      <c r="Z205" s="18"/>
      <c r="AJ205" s="24"/>
      <c r="AK205" s="20"/>
      <c r="AL205" s="20"/>
      <c r="AM205" s="22"/>
      <c r="AN205" s="18"/>
    </row>
    <row r="206" spans="21:40" x14ac:dyDescent="0.25">
      <c r="U206" s="26"/>
      <c r="V206" s="20"/>
      <c r="W206" s="20"/>
      <c r="X206" s="22"/>
      <c r="Y206" s="18"/>
      <c r="Z206" s="18"/>
      <c r="AJ206" s="24"/>
      <c r="AK206" s="20"/>
      <c r="AL206" s="20"/>
      <c r="AM206" s="22"/>
      <c r="AN206" s="18"/>
    </row>
    <row r="207" spans="21:40" x14ac:dyDescent="0.25">
      <c r="U207" s="26"/>
      <c r="V207" s="20"/>
      <c r="W207" s="20"/>
      <c r="X207" s="22"/>
      <c r="Y207" s="18"/>
      <c r="Z207" s="18"/>
      <c r="AJ207" s="24"/>
      <c r="AK207" s="20"/>
      <c r="AL207" s="20"/>
      <c r="AM207" s="22"/>
      <c r="AN207" s="18"/>
    </row>
    <row r="208" spans="21:40" x14ac:dyDescent="0.25">
      <c r="U208" s="26"/>
      <c r="V208" s="20"/>
      <c r="W208" s="20"/>
      <c r="X208" s="22"/>
      <c r="Y208" s="18"/>
      <c r="Z208" s="18"/>
      <c r="AJ208" s="24"/>
      <c r="AK208" s="20"/>
      <c r="AL208" s="20"/>
      <c r="AM208" s="22"/>
      <c r="AN208" s="18"/>
    </row>
    <row r="209" spans="21:40" x14ac:dyDescent="0.25">
      <c r="U209" s="26"/>
      <c r="V209" s="20"/>
      <c r="W209" s="20"/>
      <c r="X209" s="22"/>
      <c r="Y209" s="18"/>
      <c r="Z209" s="18"/>
      <c r="AJ209" s="24"/>
      <c r="AK209" s="20"/>
      <c r="AL209" s="20"/>
      <c r="AM209" s="22"/>
      <c r="AN209" s="18"/>
    </row>
    <row r="210" spans="21:40" x14ac:dyDescent="0.25">
      <c r="U210" s="30"/>
      <c r="V210" s="20"/>
      <c r="W210" s="20"/>
      <c r="X210" s="22"/>
      <c r="Y210" s="23"/>
      <c r="Z210" s="23"/>
      <c r="AJ210" s="24"/>
      <c r="AK210" s="20"/>
      <c r="AL210" s="20"/>
      <c r="AM210" s="22"/>
      <c r="AN210" s="18"/>
    </row>
    <row r="211" spans="21:40" x14ac:dyDescent="0.25">
      <c r="U211" s="26"/>
      <c r="V211" s="20"/>
      <c r="W211" s="20"/>
      <c r="X211" s="22"/>
      <c r="Y211" s="18"/>
      <c r="Z211" s="18"/>
      <c r="AJ211" s="24"/>
      <c r="AK211" s="20"/>
      <c r="AL211" s="20"/>
      <c r="AM211" s="22"/>
      <c r="AN211" s="18"/>
    </row>
    <row r="212" spans="21:40" x14ac:dyDescent="0.25">
      <c r="U212" s="26"/>
      <c r="V212" s="20"/>
      <c r="W212" s="20"/>
      <c r="X212" s="22"/>
      <c r="Y212" s="18"/>
      <c r="Z212" s="18"/>
      <c r="AJ212" s="24"/>
      <c r="AK212" s="20"/>
      <c r="AL212" s="20"/>
      <c r="AM212" s="22"/>
      <c r="AN212" s="18"/>
    </row>
    <row r="213" spans="21:40" x14ac:dyDescent="0.25">
      <c r="U213" s="26"/>
      <c r="V213" s="20"/>
      <c r="W213" s="20"/>
      <c r="X213" s="22"/>
      <c r="Y213" s="18"/>
      <c r="Z213" s="18"/>
      <c r="AJ213" s="24"/>
      <c r="AK213" s="20"/>
      <c r="AL213" s="20"/>
      <c r="AM213" s="22"/>
      <c r="AN213" s="18"/>
    </row>
    <row r="214" spans="21:40" x14ac:dyDescent="0.25">
      <c r="U214" s="26"/>
      <c r="V214" s="20"/>
      <c r="W214" s="20"/>
      <c r="X214" s="22"/>
      <c r="Y214" s="18"/>
      <c r="Z214" s="18"/>
      <c r="AJ214" s="24"/>
      <c r="AK214" s="20"/>
      <c r="AL214" s="20"/>
      <c r="AM214" s="22"/>
      <c r="AN214" s="18"/>
    </row>
    <row r="215" spans="21:40" x14ac:dyDescent="0.25">
      <c r="U215" s="26"/>
      <c r="V215" s="20"/>
      <c r="W215" s="20"/>
      <c r="X215" s="22"/>
      <c r="Y215" s="18"/>
      <c r="Z215" s="18"/>
      <c r="AJ215" s="24"/>
      <c r="AK215" s="20"/>
      <c r="AL215" s="20"/>
      <c r="AM215" s="22"/>
      <c r="AN215" s="18"/>
    </row>
    <row r="216" spans="21:40" x14ac:dyDescent="0.25">
      <c r="U216" s="26"/>
      <c r="V216" s="20"/>
      <c r="W216" s="20"/>
      <c r="X216" s="22"/>
      <c r="Y216" s="18"/>
      <c r="Z216" s="18"/>
      <c r="AJ216" s="24"/>
      <c r="AK216" s="20"/>
      <c r="AL216" s="20"/>
      <c r="AM216" s="22"/>
      <c r="AN216" s="18"/>
    </row>
    <row r="217" spans="21:40" x14ac:dyDescent="0.25">
      <c r="U217" s="26"/>
      <c r="V217" s="20"/>
      <c r="W217" s="20"/>
      <c r="X217" s="22"/>
      <c r="Y217" s="18"/>
      <c r="Z217" s="18"/>
      <c r="AJ217" s="24"/>
      <c r="AK217" s="20"/>
      <c r="AL217" s="20"/>
      <c r="AM217" s="22"/>
      <c r="AN217" s="18"/>
    </row>
    <row r="218" spans="21:40" x14ac:dyDescent="0.25">
      <c r="U218" s="26"/>
      <c r="V218" s="20"/>
      <c r="W218" s="20"/>
      <c r="X218" s="22"/>
      <c r="Y218" s="18"/>
      <c r="Z218" s="18"/>
      <c r="AJ218" s="24"/>
      <c r="AK218" s="20"/>
      <c r="AL218" s="20"/>
      <c r="AM218" s="22"/>
      <c r="AN218" s="18"/>
    </row>
    <row r="219" spans="21:40" x14ac:dyDescent="0.25">
      <c r="U219" s="26"/>
      <c r="V219" s="20"/>
      <c r="W219" s="20"/>
      <c r="X219" s="22"/>
      <c r="Y219" s="18"/>
      <c r="Z219" s="18"/>
      <c r="AJ219" s="24"/>
      <c r="AK219" s="20"/>
      <c r="AL219" s="20"/>
      <c r="AM219" s="22"/>
      <c r="AN219" s="18"/>
    </row>
    <row r="220" spans="21:40" x14ac:dyDescent="0.25">
      <c r="U220" s="26"/>
      <c r="V220" s="20"/>
      <c r="W220" s="20"/>
      <c r="X220" s="22"/>
      <c r="Y220" s="18"/>
      <c r="Z220" s="18"/>
      <c r="AJ220" s="24"/>
      <c r="AK220" s="20"/>
      <c r="AL220" s="20"/>
      <c r="AM220" s="22"/>
      <c r="AN220" s="18"/>
    </row>
    <row r="221" spans="21:40" x14ac:dyDescent="0.25">
      <c r="U221" s="26"/>
      <c r="V221" s="20"/>
      <c r="W221" s="20"/>
      <c r="X221" s="22"/>
      <c r="Y221" s="18"/>
      <c r="Z221" s="18"/>
      <c r="AJ221" s="24"/>
      <c r="AK221" s="20"/>
      <c r="AL221" s="20"/>
      <c r="AM221" s="22"/>
      <c r="AN221" s="18"/>
    </row>
    <row r="222" spans="21:40" x14ac:dyDescent="0.25">
      <c r="U222" s="26"/>
      <c r="V222" s="20"/>
      <c r="W222" s="20"/>
      <c r="X222" s="22"/>
      <c r="Y222" s="18"/>
      <c r="Z222" s="18"/>
      <c r="AJ222" s="24"/>
      <c r="AK222" s="20"/>
      <c r="AL222" s="20"/>
      <c r="AM222" s="22"/>
      <c r="AN222" s="18"/>
    </row>
    <row r="223" spans="21:40" x14ac:dyDescent="0.25">
      <c r="U223" s="26"/>
      <c r="V223" s="20"/>
      <c r="W223" s="20"/>
      <c r="X223" s="22"/>
      <c r="Y223" s="18"/>
      <c r="Z223" s="18"/>
      <c r="AJ223" s="24"/>
      <c r="AK223" s="20"/>
      <c r="AL223" s="20"/>
      <c r="AM223" s="22"/>
      <c r="AN223" s="18"/>
    </row>
    <row r="224" spans="21:40" x14ac:dyDescent="0.25">
      <c r="U224" s="26"/>
      <c r="V224" s="20"/>
      <c r="W224" s="20"/>
      <c r="X224" s="22"/>
      <c r="Y224" s="18"/>
      <c r="Z224" s="18"/>
      <c r="AJ224" s="24"/>
      <c r="AK224" s="20"/>
      <c r="AL224" s="20"/>
      <c r="AM224" s="22"/>
      <c r="AN224" s="18"/>
    </row>
    <row r="225" spans="21:40" x14ac:dyDescent="0.25">
      <c r="U225" s="26"/>
      <c r="V225" s="20"/>
      <c r="W225" s="20"/>
      <c r="X225" s="22"/>
      <c r="Y225" s="18"/>
      <c r="Z225" s="18"/>
      <c r="AJ225" s="24"/>
      <c r="AK225" s="20"/>
      <c r="AL225" s="20"/>
      <c r="AM225" s="22"/>
      <c r="AN225" s="18"/>
    </row>
    <row r="226" spans="21:40" x14ac:dyDescent="0.25">
      <c r="U226" s="26"/>
      <c r="V226" s="20"/>
      <c r="W226" s="20"/>
      <c r="X226" s="22"/>
      <c r="Y226" s="18"/>
      <c r="Z226" s="18"/>
      <c r="AJ226" s="24"/>
      <c r="AK226" s="20"/>
      <c r="AL226" s="20"/>
      <c r="AM226" s="22"/>
      <c r="AN226" s="18"/>
    </row>
    <row r="227" spans="21:40" x14ac:dyDescent="0.25">
      <c r="U227" s="26"/>
      <c r="V227" s="20"/>
      <c r="W227" s="20"/>
      <c r="X227" s="22"/>
      <c r="Y227" s="18"/>
      <c r="Z227" s="18"/>
      <c r="AJ227" s="24"/>
      <c r="AK227" s="20"/>
      <c r="AL227" s="20"/>
      <c r="AM227" s="22"/>
      <c r="AN227" s="18"/>
    </row>
    <row r="228" spans="21:40" x14ac:dyDescent="0.25">
      <c r="U228" s="26"/>
      <c r="V228" s="20"/>
      <c r="W228" s="20"/>
      <c r="X228" s="22"/>
      <c r="Y228" s="18"/>
      <c r="Z228" s="18"/>
      <c r="AJ228" s="24"/>
      <c r="AK228" s="20"/>
      <c r="AL228" s="20"/>
      <c r="AM228" s="22"/>
      <c r="AN228" s="18"/>
    </row>
    <row r="229" spans="21:40" x14ac:dyDescent="0.25">
      <c r="U229" s="26"/>
      <c r="V229" s="20"/>
      <c r="W229" s="20"/>
      <c r="X229" s="22"/>
      <c r="Y229" s="18"/>
      <c r="Z229" s="18"/>
      <c r="AJ229" s="24"/>
      <c r="AK229" s="20"/>
      <c r="AL229" s="20"/>
      <c r="AM229" s="22"/>
      <c r="AN229" s="18"/>
    </row>
    <row r="230" spans="21:40" x14ac:dyDescent="0.25">
      <c r="U230" s="26"/>
      <c r="V230" s="20"/>
      <c r="W230" s="20"/>
      <c r="X230" s="22"/>
      <c r="Y230" s="18"/>
      <c r="Z230" s="18"/>
      <c r="AJ230" s="24"/>
      <c r="AK230" s="20"/>
      <c r="AL230" s="20"/>
      <c r="AM230" s="22"/>
      <c r="AN230" s="18"/>
    </row>
    <row r="231" spans="21:40" x14ac:dyDescent="0.25">
      <c r="U231" s="26"/>
      <c r="V231" s="20"/>
      <c r="W231" s="20"/>
      <c r="X231" s="22"/>
      <c r="Y231" s="18"/>
      <c r="Z231" s="18"/>
      <c r="AJ231" s="24"/>
      <c r="AK231" s="20"/>
      <c r="AL231" s="20"/>
      <c r="AM231" s="22"/>
      <c r="AN231" s="18"/>
    </row>
    <row r="232" spans="21:40" x14ac:dyDescent="0.25">
      <c r="U232" s="26"/>
      <c r="V232" s="20"/>
      <c r="W232" s="20"/>
      <c r="X232" s="22"/>
      <c r="Y232" s="18"/>
      <c r="Z232" s="18"/>
      <c r="AJ232" s="24"/>
      <c r="AK232" s="20"/>
      <c r="AL232" s="20"/>
      <c r="AM232" s="22"/>
      <c r="AN232" s="18"/>
    </row>
    <row r="233" spans="21:40" x14ac:dyDescent="0.25">
      <c r="U233" s="26"/>
      <c r="V233" s="20"/>
      <c r="W233" s="20"/>
      <c r="X233" s="22"/>
      <c r="Y233" s="18"/>
      <c r="Z233" s="18"/>
      <c r="AJ233" s="24"/>
      <c r="AK233" s="20"/>
      <c r="AL233" s="20"/>
      <c r="AM233" s="22"/>
      <c r="AN233" s="18"/>
    </row>
    <row r="234" spans="21:40" x14ac:dyDescent="0.25">
      <c r="U234" s="26"/>
      <c r="V234" s="20"/>
      <c r="W234" s="20"/>
      <c r="X234" s="22"/>
      <c r="Y234" s="18"/>
      <c r="Z234" s="18"/>
      <c r="AJ234" s="24"/>
      <c r="AK234" s="20"/>
      <c r="AL234" s="20"/>
      <c r="AM234" s="22"/>
      <c r="AN234" s="18"/>
    </row>
    <row r="235" spans="21:40" x14ac:dyDescent="0.25">
      <c r="U235" s="26"/>
      <c r="V235" s="20"/>
      <c r="W235" s="20"/>
      <c r="X235" s="22"/>
      <c r="Y235" s="18"/>
      <c r="Z235" s="18"/>
      <c r="AJ235" s="24"/>
      <c r="AK235" s="20"/>
      <c r="AL235" s="20"/>
      <c r="AM235" s="22"/>
      <c r="AN235" s="18"/>
    </row>
    <row r="236" spans="21:40" x14ac:dyDescent="0.25">
      <c r="U236" s="26"/>
      <c r="V236" s="20"/>
      <c r="W236" s="20"/>
      <c r="X236" s="22"/>
      <c r="Y236" s="18"/>
      <c r="Z236" s="18"/>
      <c r="AJ236" s="24"/>
      <c r="AK236" s="20"/>
      <c r="AL236" s="20"/>
      <c r="AM236" s="22"/>
      <c r="AN236" s="18"/>
    </row>
    <row r="237" spans="21:40" x14ac:dyDescent="0.25">
      <c r="U237" s="26"/>
      <c r="V237" s="20"/>
      <c r="W237" s="20"/>
      <c r="X237" s="22"/>
      <c r="Y237" s="18"/>
      <c r="Z237" s="18"/>
      <c r="AJ237" s="19"/>
      <c r="AK237" s="20"/>
      <c r="AL237" s="20"/>
      <c r="AM237" s="22"/>
      <c r="AN237" s="23"/>
    </row>
    <row r="238" spans="21:40" x14ac:dyDescent="0.25">
      <c r="U238" s="26"/>
      <c r="V238" s="20"/>
      <c r="W238" s="20"/>
      <c r="X238" s="22"/>
      <c r="Y238" s="18"/>
      <c r="Z238" s="18"/>
      <c r="AJ238" s="24"/>
      <c r="AK238" s="20"/>
      <c r="AL238" s="20"/>
      <c r="AM238" s="22"/>
      <c r="AN238" s="23"/>
    </row>
    <row r="239" spans="21:40" x14ac:dyDescent="0.25">
      <c r="U239" s="26"/>
      <c r="V239" s="20"/>
      <c r="W239" s="20"/>
      <c r="X239" s="22"/>
      <c r="Y239" s="18"/>
      <c r="Z239" s="18"/>
      <c r="AJ239" s="24"/>
      <c r="AK239" s="20"/>
      <c r="AL239" s="20"/>
      <c r="AM239" s="22"/>
      <c r="AN239" s="18"/>
    </row>
    <row r="240" spans="21:40" x14ac:dyDescent="0.25">
      <c r="U240" s="26"/>
      <c r="V240" s="20"/>
      <c r="W240" s="20"/>
      <c r="X240" s="22"/>
      <c r="Y240" s="18"/>
      <c r="Z240" s="18"/>
      <c r="AJ240" s="24"/>
      <c r="AK240" s="20"/>
      <c r="AL240" s="20"/>
      <c r="AM240" s="22"/>
      <c r="AN240" s="18"/>
    </row>
    <row r="241" spans="21:40" x14ac:dyDescent="0.25">
      <c r="U241" s="26"/>
      <c r="V241" s="20"/>
      <c r="W241" s="20"/>
      <c r="X241" s="22"/>
      <c r="Y241" s="18"/>
      <c r="Z241" s="18"/>
      <c r="AJ241" s="24"/>
      <c r="AK241" s="20"/>
      <c r="AL241" s="20"/>
      <c r="AM241" s="22"/>
      <c r="AN241" s="18"/>
    </row>
    <row r="242" spans="21:40" x14ac:dyDescent="0.25">
      <c r="U242" s="26"/>
      <c r="V242" s="20"/>
      <c r="W242" s="20"/>
      <c r="X242" s="22"/>
      <c r="Y242" s="18"/>
      <c r="Z242" s="18"/>
      <c r="AJ242" s="24"/>
      <c r="AK242" s="20"/>
      <c r="AL242" s="20"/>
      <c r="AM242" s="22"/>
      <c r="AN242" s="18"/>
    </row>
    <row r="243" spans="21:40" x14ac:dyDescent="0.25">
      <c r="U243" s="26"/>
      <c r="V243" s="20"/>
      <c r="W243" s="20"/>
      <c r="X243" s="22"/>
      <c r="Y243" s="18"/>
      <c r="Z243" s="18"/>
      <c r="AJ243" s="24"/>
      <c r="AK243" s="20"/>
      <c r="AL243" s="20"/>
      <c r="AM243" s="22"/>
      <c r="AN243" s="18"/>
    </row>
    <row r="244" spans="21:40" x14ac:dyDescent="0.25">
      <c r="U244" s="26"/>
      <c r="V244" s="20"/>
      <c r="W244" s="20"/>
      <c r="X244" s="22"/>
      <c r="Y244" s="18"/>
      <c r="Z244" s="18"/>
      <c r="AJ244" s="24"/>
      <c r="AK244" s="20"/>
      <c r="AL244" s="20"/>
      <c r="AM244" s="22"/>
      <c r="AN244" s="18"/>
    </row>
    <row r="245" spans="21:40" x14ac:dyDescent="0.25">
      <c r="U245" s="26"/>
      <c r="V245" s="20"/>
      <c r="W245" s="20"/>
      <c r="X245" s="22"/>
      <c r="Y245" s="18"/>
      <c r="Z245" s="18"/>
      <c r="AJ245" s="24"/>
      <c r="AK245" s="20"/>
      <c r="AL245" s="20"/>
      <c r="AM245" s="22"/>
      <c r="AN245" s="18"/>
    </row>
    <row r="246" spans="21:40" x14ac:dyDescent="0.25">
      <c r="U246" s="26"/>
      <c r="V246" s="20"/>
      <c r="W246" s="20"/>
      <c r="X246" s="22"/>
      <c r="Y246" s="18"/>
      <c r="Z246" s="18"/>
      <c r="AJ246" s="24"/>
      <c r="AK246" s="20"/>
      <c r="AL246" s="20"/>
      <c r="AM246" s="22"/>
      <c r="AN246" s="18"/>
    </row>
    <row r="247" spans="21:40" x14ac:dyDescent="0.25">
      <c r="U247" s="26"/>
      <c r="V247" s="20"/>
      <c r="W247" s="20"/>
      <c r="X247" s="22"/>
      <c r="Y247" s="18"/>
      <c r="Z247" s="18"/>
      <c r="AJ247" s="24"/>
      <c r="AK247" s="20"/>
      <c r="AL247" s="20"/>
      <c r="AM247" s="22"/>
      <c r="AN247" s="18"/>
    </row>
    <row r="248" spans="21:40" x14ac:dyDescent="0.25">
      <c r="U248" s="26"/>
      <c r="V248" s="20"/>
      <c r="W248" s="20"/>
      <c r="X248" s="22"/>
      <c r="Y248" s="18"/>
      <c r="Z248" s="18"/>
      <c r="AJ248" s="24"/>
      <c r="AK248" s="20"/>
      <c r="AL248" s="20"/>
      <c r="AM248" s="22"/>
      <c r="AN248" s="18"/>
    </row>
    <row r="249" spans="21:40" x14ac:dyDescent="0.25">
      <c r="U249" s="26"/>
      <c r="V249" s="20"/>
      <c r="W249" s="20"/>
      <c r="X249" s="22"/>
      <c r="Y249" s="18"/>
      <c r="Z249" s="18"/>
      <c r="AJ249" s="24"/>
      <c r="AK249" s="20"/>
      <c r="AL249" s="20"/>
      <c r="AM249" s="22"/>
      <c r="AN249" s="18"/>
    </row>
    <row r="250" spans="21:40" x14ac:dyDescent="0.25">
      <c r="U250" s="26"/>
      <c r="V250" s="20"/>
      <c r="W250" s="20"/>
      <c r="X250" s="22"/>
      <c r="Y250" s="18"/>
      <c r="Z250" s="18"/>
      <c r="AJ250" s="24"/>
      <c r="AK250" s="20"/>
      <c r="AL250" s="20"/>
      <c r="AM250" s="22"/>
      <c r="AN250" s="18"/>
    </row>
    <row r="251" spans="21:40" x14ac:dyDescent="0.25">
      <c r="U251" s="26"/>
      <c r="V251" s="20"/>
      <c r="W251" s="20"/>
      <c r="X251" s="22"/>
      <c r="Y251" s="18"/>
      <c r="Z251" s="18"/>
      <c r="AJ251" s="24"/>
      <c r="AK251" s="20"/>
      <c r="AL251" s="20"/>
      <c r="AM251" s="22"/>
      <c r="AN251" s="18"/>
    </row>
    <row r="252" spans="21:40" x14ac:dyDescent="0.25">
      <c r="U252" s="26"/>
      <c r="V252" s="20"/>
      <c r="W252" s="20"/>
      <c r="X252" s="22"/>
      <c r="Y252" s="18"/>
      <c r="Z252" s="18"/>
      <c r="AJ252" s="24"/>
      <c r="AK252" s="20"/>
      <c r="AL252" s="20"/>
      <c r="AM252" s="22"/>
      <c r="AN252" s="18"/>
    </row>
    <row r="253" spans="21:40" x14ac:dyDescent="0.25">
      <c r="U253" s="26"/>
      <c r="V253" s="20"/>
      <c r="W253" s="20"/>
      <c r="X253" s="22"/>
      <c r="Y253" s="18"/>
      <c r="Z253" s="18"/>
      <c r="AJ253" s="24"/>
      <c r="AK253" s="20"/>
      <c r="AL253" s="20"/>
      <c r="AM253" s="22"/>
      <c r="AN253" s="18"/>
    </row>
    <row r="254" spans="21:40" x14ac:dyDescent="0.25">
      <c r="U254" s="26"/>
      <c r="V254" s="20"/>
      <c r="W254" s="20"/>
      <c r="X254" s="22"/>
      <c r="Y254" s="18"/>
      <c r="Z254" s="18"/>
      <c r="AJ254" s="24"/>
      <c r="AK254" s="20"/>
      <c r="AL254" s="20"/>
      <c r="AM254" s="22"/>
      <c r="AN254" s="18"/>
    </row>
    <row r="255" spans="21:40" x14ac:dyDescent="0.25">
      <c r="U255" s="30"/>
      <c r="V255" s="20"/>
      <c r="W255" s="20"/>
      <c r="X255" s="22"/>
      <c r="Y255" s="23"/>
      <c r="Z255" s="23"/>
      <c r="AJ255" s="24"/>
      <c r="AK255" s="20"/>
      <c r="AL255" s="20"/>
      <c r="AM255" s="22"/>
      <c r="AN255" s="18"/>
    </row>
    <row r="256" spans="21:40" x14ac:dyDescent="0.25">
      <c r="U256" s="26"/>
      <c r="V256" s="20"/>
      <c r="W256" s="20"/>
      <c r="X256" s="22"/>
      <c r="Y256" s="23"/>
      <c r="Z256" s="23"/>
      <c r="AJ256" s="24"/>
      <c r="AK256" s="20"/>
      <c r="AL256" s="20"/>
      <c r="AM256" s="22"/>
      <c r="AN256" s="18"/>
    </row>
    <row r="257" spans="21:40" x14ac:dyDescent="0.25">
      <c r="U257" s="26"/>
      <c r="V257" s="20"/>
      <c r="W257" s="20"/>
      <c r="X257" s="22"/>
      <c r="Y257" s="18"/>
      <c r="Z257" s="18"/>
      <c r="AJ257" s="24"/>
      <c r="AK257" s="20"/>
      <c r="AL257" s="20"/>
      <c r="AM257" s="22"/>
      <c r="AN257" s="18"/>
    </row>
    <row r="258" spans="21:40" x14ac:dyDescent="0.25">
      <c r="U258" s="26"/>
      <c r="V258" s="20"/>
      <c r="W258" s="20"/>
      <c r="X258" s="22"/>
      <c r="Y258" s="18"/>
      <c r="Z258" s="18"/>
      <c r="AJ258" s="24"/>
      <c r="AK258" s="20"/>
      <c r="AL258" s="20"/>
      <c r="AM258" s="22"/>
      <c r="AN258" s="18"/>
    </row>
    <row r="259" spans="21:40" x14ac:dyDescent="0.25">
      <c r="U259" s="26"/>
      <c r="V259" s="20"/>
      <c r="W259" s="20"/>
      <c r="X259" s="22"/>
      <c r="Y259" s="18"/>
      <c r="Z259" s="18"/>
      <c r="AJ259" s="24"/>
      <c r="AK259" s="20"/>
      <c r="AL259" s="20"/>
      <c r="AM259" s="22"/>
      <c r="AN259" s="18"/>
    </row>
    <row r="260" spans="21:40" x14ac:dyDescent="0.25">
      <c r="U260" s="26"/>
      <c r="V260" s="20"/>
      <c r="W260" s="20"/>
      <c r="X260" s="22"/>
      <c r="Y260" s="18"/>
      <c r="Z260" s="18"/>
      <c r="AJ260" s="24"/>
      <c r="AK260" s="20"/>
      <c r="AL260" s="20"/>
      <c r="AM260" s="22"/>
      <c r="AN260" s="18"/>
    </row>
    <row r="261" spans="21:40" x14ac:dyDescent="0.25">
      <c r="U261" s="26"/>
      <c r="V261" s="20"/>
      <c r="W261" s="20"/>
      <c r="X261" s="22"/>
      <c r="Y261" s="18"/>
      <c r="Z261" s="18"/>
      <c r="AJ261" s="24"/>
      <c r="AK261" s="20"/>
      <c r="AL261" s="20"/>
      <c r="AM261" s="22"/>
      <c r="AN261" s="18"/>
    </row>
    <row r="262" spans="21:40" x14ac:dyDescent="0.25">
      <c r="U262" s="26"/>
      <c r="V262" s="20"/>
      <c r="W262" s="20"/>
      <c r="X262" s="22"/>
      <c r="Y262" s="18"/>
      <c r="Z262" s="18"/>
      <c r="AJ262" s="24"/>
      <c r="AK262" s="20"/>
      <c r="AL262" s="20"/>
      <c r="AM262" s="22"/>
      <c r="AN262" s="18"/>
    </row>
    <row r="263" spans="21:40" x14ac:dyDescent="0.25">
      <c r="U263" s="26"/>
      <c r="V263" s="20"/>
      <c r="W263" s="20"/>
      <c r="X263" s="22"/>
      <c r="Y263" s="18"/>
      <c r="Z263" s="18"/>
      <c r="AJ263" s="19"/>
      <c r="AK263" s="20"/>
      <c r="AL263" s="20"/>
      <c r="AM263" s="22"/>
      <c r="AN263" s="23"/>
    </row>
    <row r="264" spans="21:40" x14ac:dyDescent="0.25">
      <c r="U264" s="26"/>
      <c r="V264" s="20"/>
      <c r="W264" s="20"/>
      <c r="X264" s="22"/>
      <c r="Y264" s="18"/>
      <c r="Z264" s="18"/>
      <c r="AJ264" s="24"/>
      <c r="AK264" s="20"/>
      <c r="AL264" s="20"/>
      <c r="AM264" s="22"/>
      <c r="AN264" s="18"/>
    </row>
    <row r="265" spans="21:40" x14ac:dyDescent="0.25">
      <c r="U265" s="26"/>
      <c r="V265" s="20"/>
      <c r="W265" s="20"/>
      <c r="X265" s="22"/>
      <c r="Y265" s="18"/>
      <c r="Z265" s="18"/>
      <c r="AJ265" s="24"/>
      <c r="AK265" s="20"/>
      <c r="AL265" s="20"/>
      <c r="AM265" s="22"/>
      <c r="AN265" s="18"/>
    </row>
    <row r="266" spans="21:40" x14ac:dyDescent="0.25">
      <c r="U266" s="26"/>
      <c r="V266" s="20"/>
      <c r="W266" s="20"/>
      <c r="X266" s="22"/>
      <c r="Y266" s="18"/>
      <c r="Z266" s="18"/>
      <c r="AJ266" s="24"/>
      <c r="AK266" s="20"/>
      <c r="AL266" s="20"/>
      <c r="AM266" s="22"/>
      <c r="AN266" s="18"/>
    </row>
    <row r="267" spans="21:40" x14ac:dyDescent="0.25">
      <c r="U267" s="26"/>
      <c r="V267" s="20"/>
      <c r="W267" s="20"/>
      <c r="X267" s="22"/>
      <c r="Y267" s="18"/>
      <c r="Z267" s="18"/>
      <c r="AJ267" s="24"/>
      <c r="AK267" s="20"/>
      <c r="AL267" s="20"/>
      <c r="AM267" s="22"/>
      <c r="AN267" s="18"/>
    </row>
    <row r="268" spans="21:40" x14ac:dyDescent="0.25">
      <c r="U268" s="26"/>
      <c r="V268" s="20"/>
      <c r="W268" s="20"/>
      <c r="X268" s="22"/>
      <c r="Y268" s="18"/>
      <c r="Z268" s="18"/>
      <c r="AJ268" s="24"/>
      <c r="AK268" s="20"/>
      <c r="AL268" s="20"/>
      <c r="AM268" s="22"/>
      <c r="AN268" s="18"/>
    </row>
    <row r="269" spans="21:40" x14ac:dyDescent="0.25">
      <c r="U269" s="26"/>
      <c r="V269" s="20"/>
      <c r="W269" s="20"/>
      <c r="X269" s="22"/>
      <c r="Y269" s="18"/>
      <c r="Z269" s="18"/>
      <c r="AJ269" s="24"/>
      <c r="AK269" s="20"/>
      <c r="AL269" s="20"/>
      <c r="AM269" s="22"/>
      <c r="AN269" s="18"/>
    </row>
    <row r="270" spans="21:40" x14ac:dyDescent="0.25">
      <c r="U270" s="26"/>
      <c r="V270" s="20"/>
      <c r="W270" s="20"/>
      <c r="X270" s="22"/>
      <c r="Y270" s="18"/>
      <c r="Z270" s="18"/>
      <c r="AJ270" s="24"/>
      <c r="AK270" s="20"/>
      <c r="AL270" s="20"/>
      <c r="AM270" s="22"/>
      <c r="AN270" s="18"/>
    </row>
    <row r="271" spans="21:40" x14ac:dyDescent="0.25">
      <c r="U271" s="26"/>
      <c r="V271" s="20"/>
      <c r="W271" s="20"/>
      <c r="X271" s="22"/>
      <c r="Y271" s="18"/>
      <c r="Z271" s="18"/>
      <c r="AJ271" s="24"/>
      <c r="AK271" s="20"/>
      <c r="AL271" s="20"/>
      <c r="AM271" s="22"/>
      <c r="AN271" s="18"/>
    </row>
    <row r="272" spans="21:40" x14ac:dyDescent="0.25">
      <c r="U272" s="26"/>
      <c r="V272" s="20"/>
      <c r="W272" s="20"/>
      <c r="X272" s="22"/>
      <c r="Y272" s="18"/>
      <c r="Z272" s="18"/>
      <c r="AJ272" s="24"/>
      <c r="AK272" s="20"/>
      <c r="AL272" s="20"/>
      <c r="AM272" s="22"/>
      <c r="AN272" s="18"/>
    </row>
    <row r="273" spans="21:40" x14ac:dyDescent="0.25">
      <c r="U273" s="26"/>
      <c r="V273" s="20"/>
      <c r="W273" s="20"/>
      <c r="X273" s="22"/>
      <c r="Y273" s="18"/>
      <c r="Z273" s="18"/>
      <c r="AJ273" s="24"/>
      <c r="AK273" s="20"/>
      <c r="AL273" s="20"/>
      <c r="AM273" s="22"/>
      <c r="AN273" s="18"/>
    </row>
    <row r="274" spans="21:40" x14ac:dyDescent="0.25">
      <c r="U274" s="26"/>
      <c r="V274" s="20"/>
      <c r="W274" s="20"/>
      <c r="X274" s="22"/>
      <c r="Y274" s="18"/>
      <c r="Z274" s="18"/>
      <c r="AJ274" s="24"/>
      <c r="AK274" s="20"/>
      <c r="AL274" s="20"/>
      <c r="AM274" s="22"/>
      <c r="AN274" s="18"/>
    </row>
    <row r="275" spans="21:40" x14ac:dyDescent="0.25">
      <c r="U275" s="26"/>
      <c r="V275" s="20"/>
      <c r="W275" s="20"/>
      <c r="X275" s="22"/>
      <c r="Y275" s="18"/>
      <c r="Z275" s="18"/>
      <c r="AJ275" s="24"/>
      <c r="AK275" s="20"/>
      <c r="AL275" s="20"/>
      <c r="AM275" s="22"/>
      <c r="AN275" s="18"/>
    </row>
    <row r="276" spans="21:40" x14ac:dyDescent="0.25">
      <c r="U276" s="26"/>
      <c r="V276" s="20"/>
      <c r="W276" s="20"/>
      <c r="X276" s="22"/>
      <c r="Y276" s="18"/>
      <c r="Z276" s="18"/>
      <c r="AJ276" s="24"/>
      <c r="AK276" s="20"/>
      <c r="AL276" s="20"/>
      <c r="AM276" s="22"/>
      <c r="AN276" s="18"/>
    </row>
    <row r="277" spans="21:40" x14ac:dyDescent="0.25">
      <c r="U277" s="26"/>
      <c r="V277" s="20"/>
      <c r="W277" s="20"/>
      <c r="X277" s="22"/>
      <c r="Y277" s="18"/>
      <c r="Z277" s="18"/>
      <c r="AJ277" s="24"/>
      <c r="AK277" s="20"/>
      <c r="AL277" s="20"/>
      <c r="AM277" s="22"/>
      <c r="AN277" s="18"/>
    </row>
    <row r="278" spans="21:40" x14ac:dyDescent="0.25">
      <c r="U278" s="26"/>
      <c r="V278" s="20"/>
      <c r="W278" s="20"/>
      <c r="X278" s="22"/>
      <c r="Y278" s="18"/>
      <c r="Z278" s="18"/>
      <c r="AJ278" s="24"/>
      <c r="AK278" s="20"/>
      <c r="AL278" s="20"/>
      <c r="AM278" s="22"/>
      <c r="AN278" s="18"/>
    </row>
    <row r="279" spans="21:40" x14ac:dyDescent="0.25">
      <c r="U279" s="26"/>
      <c r="V279" s="20"/>
      <c r="W279" s="20"/>
      <c r="X279" s="22"/>
      <c r="Y279" s="18"/>
      <c r="Z279" s="18"/>
      <c r="AJ279" s="24"/>
      <c r="AK279" s="20"/>
      <c r="AL279" s="20"/>
      <c r="AM279" s="22"/>
      <c r="AN279" s="18"/>
    </row>
    <row r="280" spans="21:40" x14ac:dyDescent="0.25">
      <c r="U280" s="26"/>
      <c r="V280" s="20"/>
      <c r="W280" s="20"/>
      <c r="X280" s="22"/>
      <c r="Y280" s="18"/>
      <c r="Z280" s="18"/>
      <c r="AJ280" s="24"/>
      <c r="AK280" s="20"/>
      <c r="AL280" s="20"/>
      <c r="AM280" s="22"/>
      <c r="AN280" s="18"/>
    </row>
    <row r="281" spans="21:40" x14ac:dyDescent="0.25">
      <c r="U281" s="30"/>
      <c r="V281" s="20"/>
      <c r="W281" s="20"/>
      <c r="X281" s="22"/>
      <c r="Y281" s="23"/>
      <c r="Z281" s="23"/>
      <c r="AJ281" s="24"/>
      <c r="AK281" s="20"/>
      <c r="AL281" s="20"/>
      <c r="AM281" s="22"/>
      <c r="AN281" s="18"/>
    </row>
    <row r="282" spans="21:40" x14ac:dyDescent="0.25">
      <c r="U282" s="26"/>
      <c r="V282" s="20"/>
      <c r="W282" s="20"/>
      <c r="X282" s="22"/>
      <c r="Y282" s="18"/>
      <c r="Z282" s="18"/>
      <c r="AJ282" s="24"/>
      <c r="AK282" s="20"/>
      <c r="AL282" s="20"/>
      <c r="AM282" s="22"/>
      <c r="AN282" s="18"/>
    </row>
    <row r="283" spans="21:40" x14ac:dyDescent="0.25">
      <c r="U283" s="26"/>
      <c r="V283" s="20"/>
      <c r="W283" s="20"/>
      <c r="X283" s="22"/>
      <c r="Y283" s="18"/>
      <c r="Z283" s="18"/>
      <c r="AJ283" s="24"/>
      <c r="AK283" s="20"/>
      <c r="AL283" s="20"/>
      <c r="AM283" s="22"/>
      <c r="AN283" s="18"/>
    </row>
    <row r="284" spans="21:40" x14ac:dyDescent="0.25">
      <c r="U284" s="26"/>
      <c r="V284" s="20"/>
      <c r="W284" s="20"/>
      <c r="X284" s="22"/>
      <c r="Y284" s="18"/>
      <c r="Z284" s="18"/>
      <c r="AJ284" s="24"/>
      <c r="AK284" s="20"/>
      <c r="AL284" s="20"/>
      <c r="AM284" s="22"/>
      <c r="AN284" s="18"/>
    </row>
    <row r="285" spans="21:40" x14ac:dyDescent="0.25">
      <c r="U285" s="26"/>
      <c r="V285" s="20"/>
      <c r="W285" s="20"/>
      <c r="X285" s="22"/>
      <c r="Y285" s="18"/>
      <c r="Z285" s="18"/>
      <c r="AJ285" s="24"/>
      <c r="AK285" s="20"/>
      <c r="AL285" s="20"/>
      <c r="AM285" s="22"/>
      <c r="AN285" s="18"/>
    </row>
    <row r="286" spans="21:40" x14ac:dyDescent="0.25">
      <c r="U286" s="26"/>
      <c r="V286" s="20"/>
      <c r="W286" s="20"/>
      <c r="X286" s="22"/>
      <c r="Y286" s="18"/>
      <c r="Z286" s="18"/>
      <c r="AJ286" s="24"/>
      <c r="AK286" s="20"/>
      <c r="AL286" s="20"/>
      <c r="AM286" s="22"/>
      <c r="AN286" s="18"/>
    </row>
    <row r="287" spans="21:40" x14ac:dyDescent="0.25">
      <c r="U287" s="26"/>
      <c r="V287" s="20"/>
      <c r="W287" s="20"/>
      <c r="X287" s="22"/>
      <c r="Y287" s="18"/>
      <c r="Z287" s="18"/>
      <c r="AJ287" s="24"/>
      <c r="AK287" s="20"/>
      <c r="AL287" s="20"/>
      <c r="AM287" s="22"/>
      <c r="AN287" s="18"/>
    </row>
    <row r="288" spans="21:40" x14ac:dyDescent="0.25">
      <c r="U288" s="26"/>
      <c r="V288" s="20"/>
      <c r="W288" s="20"/>
      <c r="X288" s="22"/>
      <c r="Y288" s="18"/>
      <c r="Z288" s="18"/>
      <c r="AJ288" s="24"/>
      <c r="AK288" s="20"/>
      <c r="AL288" s="20"/>
      <c r="AM288" s="22"/>
      <c r="AN288" s="18"/>
    </row>
    <row r="289" spans="21:40" x14ac:dyDescent="0.25">
      <c r="U289" s="26"/>
      <c r="V289" s="20"/>
      <c r="W289" s="20"/>
      <c r="X289" s="22"/>
      <c r="Y289" s="18"/>
      <c r="Z289" s="18"/>
      <c r="AJ289" s="24"/>
      <c r="AK289" s="20"/>
      <c r="AL289" s="20"/>
      <c r="AM289" s="22"/>
      <c r="AN289" s="18"/>
    </row>
    <row r="290" spans="21:40" x14ac:dyDescent="0.25">
      <c r="U290" s="26"/>
      <c r="V290" s="20"/>
      <c r="W290" s="20"/>
      <c r="X290" s="22"/>
      <c r="Y290" s="18"/>
      <c r="Z290" s="18"/>
      <c r="AJ290" s="24"/>
      <c r="AK290" s="20"/>
      <c r="AL290" s="20"/>
      <c r="AM290" s="22"/>
      <c r="AN290" s="18"/>
    </row>
    <row r="291" spans="21:40" x14ac:dyDescent="0.25">
      <c r="U291" s="26"/>
      <c r="V291" s="20"/>
      <c r="W291" s="20"/>
      <c r="X291" s="22"/>
      <c r="Y291" s="18"/>
      <c r="Z291" s="18"/>
      <c r="AJ291" s="24"/>
      <c r="AK291" s="20"/>
      <c r="AL291" s="20"/>
      <c r="AM291" s="22"/>
      <c r="AN291" s="18"/>
    </row>
    <row r="292" spans="21:40" x14ac:dyDescent="0.25">
      <c r="U292" s="26"/>
      <c r="V292" s="20"/>
      <c r="W292" s="20"/>
      <c r="X292" s="22"/>
      <c r="Y292" s="18"/>
      <c r="Z292" s="18"/>
      <c r="AJ292" s="24"/>
      <c r="AK292" s="20"/>
      <c r="AL292" s="20"/>
      <c r="AM292" s="22"/>
      <c r="AN292" s="18"/>
    </row>
    <row r="293" spans="21:40" x14ac:dyDescent="0.25">
      <c r="U293" s="26"/>
      <c r="V293" s="20"/>
      <c r="W293" s="20"/>
      <c r="X293" s="22"/>
      <c r="Y293" s="18"/>
      <c r="Z293" s="18"/>
      <c r="AJ293" s="24"/>
      <c r="AK293" s="20"/>
      <c r="AL293" s="20"/>
      <c r="AM293" s="22"/>
      <c r="AN293" s="18"/>
    </row>
    <row r="294" spans="21:40" x14ac:dyDescent="0.25">
      <c r="U294" s="26"/>
      <c r="V294" s="20"/>
      <c r="W294" s="20"/>
      <c r="X294" s="22"/>
      <c r="Y294" s="18"/>
      <c r="Z294" s="18"/>
      <c r="AJ294" s="24"/>
      <c r="AK294" s="20"/>
      <c r="AL294" s="20"/>
      <c r="AM294" s="22"/>
      <c r="AN294" s="18"/>
    </row>
    <row r="295" spans="21:40" x14ac:dyDescent="0.25">
      <c r="U295" s="26"/>
      <c r="V295" s="20"/>
      <c r="W295" s="20"/>
      <c r="X295" s="22"/>
      <c r="Y295" s="18"/>
      <c r="Z295" s="18"/>
      <c r="AJ295" s="24"/>
      <c r="AK295" s="20"/>
      <c r="AL295" s="20"/>
      <c r="AM295" s="22"/>
      <c r="AN295" s="18"/>
    </row>
    <row r="296" spans="21:40" x14ac:dyDescent="0.25">
      <c r="U296" s="26"/>
      <c r="V296" s="20"/>
      <c r="W296" s="20"/>
      <c r="X296" s="22"/>
      <c r="Y296" s="18"/>
      <c r="Z296" s="18"/>
      <c r="AJ296" s="24"/>
      <c r="AK296" s="20"/>
      <c r="AL296" s="20"/>
      <c r="AM296" s="22"/>
      <c r="AN296" s="18"/>
    </row>
    <row r="297" spans="21:40" x14ac:dyDescent="0.25">
      <c r="U297" s="26"/>
      <c r="V297" s="20"/>
      <c r="W297" s="20"/>
      <c r="X297" s="22"/>
      <c r="Y297" s="18"/>
      <c r="Z297" s="18"/>
      <c r="AJ297" s="24"/>
      <c r="AK297" s="20"/>
      <c r="AL297" s="20"/>
      <c r="AM297" s="22"/>
      <c r="AN297" s="18"/>
    </row>
    <row r="298" spans="21:40" x14ac:dyDescent="0.25">
      <c r="U298" s="26"/>
      <c r="V298" s="20"/>
      <c r="W298" s="20"/>
      <c r="X298" s="22"/>
      <c r="Y298" s="18"/>
      <c r="Z298" s="18"/>
      <c r="AJ298" s="24"/>
      <c r="AK298" s="20"/>
      <c r="AL298" s="20"/>
      <c r="AM298" s="22"/>
      <c r="AN298" s="18"/>
    </row>
    <row r="299" spans="21:40" x14ac:dyDescent="0.25">
      <c r="U299" s="26"/>
      <c r="V299" s="20"/>
      <c r="W299" s="20"/>
      <c r="X299" s="22"/>
      <c r="Y299" s="18"/>
      <c r="Z299" s="18"/>
      <c r="AJ299" s="19"/>
      <c r="AK299" s="20"/>
      <c r="AL299" s="20"/>
      <c r="AM299" s="22"/>
      <c r="AN299" s="23"/>
    </row>
    <row r="300" spans="21:40" x14ac:dyDescent="0.25">
      <c r="U300" s="26"/>
      <c r="V300" s="20"/>
      <c r="W300" s="20"/>
      <c r="X300" s="22"/>
      <c r="Y300" s="18"/>
      <c r="Z300" s="18"/>
      <c r="AJ300" s="19"/>
      <c r="AK300" s="20"/>
      <c r="AL300" s="20"/>
      <c r="AM300" s="22"/>
      <c r="AN300" s="23"/>
    </row>
    <row r="301" spans="21:40" x14ac:dyDescent="0.25">
      <c r="U301" s="26"/>
      <c r="V301" s="20"/>
      <c r="W301" s="20"/>
      <c r="X301" s="22"/>
      <c r="Y301" s="18"/>
      <c r="Z301" s="18"/>
      <c r="AJ301" s="24"/>
      <c r="AK301" s="20"/>
      <c r="AL301" s="20"/>
      <c r="AM301" s="22"/>
      <c r="AN301" s="18"/>
    </row>
    <row r="302" spans="21:40" x14ac:dyDescent="0.25">
      <c r="U302" s="26"/>
      <c r="V302" s="20"/>
      <c r="W302" s="20"/>
      <c r="X302" s="22"/>
      <c r="Y302" s="18"/>
      <c r="Z302" s="18"/>
      <c r="AJ302" s="24"/>
      <c r="AK302" s="20"/>
      <c r="AL302" s="20"/>
      <c r="AM302" s="22"/>
      <c r="AN302" s="18"/>
    </row>
    <row r="303" spans="21:40" x14ac:dyDescent="0.25">
      <c r="U303" s="26"/>
      <c r="V303" s="20"/>
      <c r="W303" s="20"/>
      <c r="X303" s="22"/>
      <c r="Y303" s="18"/>
      <c r="Z303" s="18"/>
      <c r="AJ303" s="24"/>
      <c r="AK303" s="20"/>
      <c r="AL303" s="20"/>
      <c r="AM303" s="22"/>
      <c r="AN303" s="23"/>
    </row>
    <row r="304" spans="21:40" x14ac:dyDescent="0.25">
      <c r="U304" s="26"/>
      <c r="V304" s="20"/>
      <c r="W304" s="20"/>
      <c r="X304" s="22"/>
      <c r="Y304" s="18"/>
      <c r="Z304" s="18"/>
      <c r="AJ304" s="24"/>
      <c r="AK304" s="20"/>
      <c r="AL304" s="20"/>
      <c r="AM304" s="22"/>
      <c r="AN304" s="18"/>
    </row>
    <row r="305" spans="21:40" x14ac:dyDescent="0.25">
      <c r="U305" s="26"/>
      <c r="V305" s="20"/>
      <c r="W305" s="20"/>
      <c r="X305" s="22"/>
      <c r="Y305" s="18"/>
      <c r="Z305" s="18"/>
      <c r="AJ305" s="24"/>
      <c r="AK305" s="20"/>
      <c r="AL305" s="20"/>
      <c r="AM305" s="22"/>
      <c r="AN305" s="18"/>
    </row>
    <row r="306" spans="21:40" x14ac:dyDescent="0.25">
      <c r="U306" s="26"/>
      <c r="V306" s="20"/>
      <c r="W306" s="20"/>
      <c r="X306" s="22"/>
      <c r="Y306" s="18"/>
      <c r="Z306" s="18"/>
      <c r="AJ306" s="24"/>
      <c r="AK306" s="20"/>
      <c r="AL306" s="20"/>
      <c r="AM306" s="22"/>
      <c r="AN306" s="18"/>
    </row>
    <row r="307" spans="21:40" x14ac:dyDescent="0.25">
      <c r="U307" s="26"/>
      <c r="V307" s="20"/>
      <c r="W307" s="20"/>
      <c r="X307" s="22"/>
      <c r="Y307" s="18"/>
      <c r="Z307" s="18"/>
      <c r="AJ307" s="24"/>
      <c r="AK307" s="20"/>
      <c r="AL307" s="20"/>
      <c r="AM307" s="22"/>
      <c r="AN307" s="18"/>
    </row>
    <row r="308" spans="21:40" x14ac:dyDescent="0.25">
      <c r="U308" s="26"/>
      <c r="V308" s="20"/>
      <c r="W308" s="20"/>
      <c r="X308" s="22"/>
      <c r="Y308" s="18"/>
      <c r="Z308" s="18"/>
      <c r="AJ308" s="24"/>
      <c r="AK308" s="20"/>
      <c r="AL308" s="20"/>
      <c r="AM308" s="22"/>
      <c r="AN308" s="18"/>
    </row>
    <row r="309" spans="21:40" x14ac:dyDescent="0.25">
      <c r="U309" s="26"/>
      <c r="V309" s="20"/>
      <c r="W309" s="20"/>
      <c r="X309" s="22"/>
      <c r="Y309" s="18"/>
      <c r="Z309" s="18"/>
      <c r="AJ309" s="24"/>
      <c r="AK309" s="20"/>
      <c r="AL309" s="20"/>
      <c r="AM309" s="22"/>
      <c r="AN309" s="18"/>
    </row>
    <row r="310" spans="21:40" x14ac:dyDescent="0.25">
      <c r="U310" s="26"/>
      <c r="V310" s="20"/>
      <c r="W310" s="20"/>
      <c r="X310" s="22"/>
      <c r="Y310" s="18"/>
      <c r="Z310" s="18"/>
      <c r="AJ310" s="24"/>
      <c r="AK310" s="20"/>
      <c r="AL310" s="20"/>
      <c r="AM310" s="22"/>
      <c r="AN310" s="18"/>
    </row>
    <row r="311" spans="21:40" x14ac:dyDescent="0.25">
      <c r="U311" s="26"/>
      <c r="V311" s="20"/>
      <c r="W311" s="20"/>
      <c r="X311" s="22"/>
      <c r="Y311" s="18"/>
      <c r="Z311" s="18"/>
      <c r="AJ311" s="24"/>
      <c r="AK311" s="20"/>
      <c r="AL311" s="20"/>
      <c r="AM311" s="22"/>
      <c r="AN311" s="18"/>
    </row>
    <row r="312" spans="21:40" x14ac:dyDescent="0.25">
      <c r="U312" s="26"/>
      <c r="V312" s="20"/>
      <c r="W312" s="20"/>
      <c r="X312" s="22"/>
      <c r="Y312" s="18"/>
      <c r="Z312" s="18"/>
      <c r="AJ312" s="24"/>
      <c r="AK312" s="20"/>
      <c r="AL312" s="20"/>
      <c r="AM312" s="22"/>
      <c r="AN312" s="18"/>
    </row>
    <row r="313" spans="21:40" x14ac:dyDescent="0.25">
      <c r="U313" s="26"/>
      <c r="V313" s="20"/>
      <c r="W313" s="20"/>
      <c r="X313" s="22"/>
      <c r="Y313" s="18"/>
      <c r="Z313" s="18"/>
      <c r="AJ313" s="24"/>
      <c r="AK313" s="20"/>
      <c r="AL313" s="20"/>
      <c r="AM313" s="22"/>
      <c r="AN313" s="18"/>
    </row>
    <row r="314" spans="21:40" x14ac:dyDescent="0.25">
      <c r="U314" s="26"/>
      <c r="V314" s="20"/>
      <c r="W314" s="20"/>
      <c r="X314" s="22"/>
      <c r="Y314" s="18"/>
      <c r="Z314" s="18"/>
      <c r="AJ314" s="24"/>
      <c r="AK314" s="20"/>
      <c r="AL314" s="20"/>
      <c r="AM314" s="22"/>
      <c r="AN314" s="18"/>
    </row>
    <row r="315" spans="21:40" x14ac:dyDescent="0.25">
      <c r="U315" s="26"/>
      <c r="V315" s="20"/>
      <c r="W315" s="20"/>
      <c r="X315" s="22"/>
      <c r="Y315" s="18"/>
      <c r="Z315" s="18"/>
      <c r="AJ315" s="24"/>
      <c r="AK315" s="20"/>
      <c r="AL315" s="20"/>
      <c r="AM315" s="22"/>
      <c r="AN315" s="18"/>
    </row>
    <row r="316" spans="21:40" x14ac:dyDescent="0.25">
      <c r="U316" s="26"/>
      <c r="V316" s="20"/>
      <c r="W316" s="20"/>
      <c r="X316" s="22"/>
      <c r="Y316" s="18"/>
      <c r="Z316" s="18"/>
      <c r="AJ316" s="24"/>
      <c r="AK316" s="20"/>
      <c r="AL316" s="20"/>
      <c r="AM316" s="22"/>
      <c r="AN316" s="18"/>
    </row>
    <row r="317" spans="21:40" x14ac:dyDescent="0.25">
      <c r="U317" s="30"/>
      <c r="V317" s="20"/>
      <c r="W317" s="20"/>
      <c r="X317" s="22"/>
      <c r="Y317" s="23"/>
      <c r="Z317" s="23"/>
      <c r="AJ317" s="24"/>
      <c r="AK317" s="20"/>
      <c r="AL317" s="20"/>
      <c r="AM317" s="22"/>
      <c r="AN317" s="18"/>
    </row>
    <row r="318" spans="21:40" x14ac:dyDescent="0.25">
      <c r="U318" s="30"/>
      <c r="V318" s="20"/>
      <c r="W318" s="20"/>
      <c r="X318" s="22"/>
      <c r="Y318" s="23"/>
      <c r="Z318" s="23"/>
      <c r="AJ318" s="24"/>
      <c r="AK318" s="20"/>
      <c r="AL318" s="20"/>
      <c r="AM318" s="22"/>
      <c r="AN318" s="18"/>
    </row>
    <row r="319" spans="21:40" x14ac:dyDescent="0.25">
      <c r="U319" s="26"/>
      <c r="V319" s="20"/>
      <c r="W319" s="20"/>
      <c r="X319" s="22"/>
      <c r="Y319" s="18"/>
      <c r="Z319" s="18"/>
      <c r="AJ319" s="24"/>
      <c r="AK319" s="20"/>
      <c r="AL319" s="20"/>
      <c r="AM319" s="22"/>
      <c r="AN319" s="18"/>
    </row>
    <row r="320" spans="21:40" x14ac:dyDescent="0.25">
      <c r="U320" s="26"/>
      <c r="V320" s="20"/>
      <c r="W320" s="20"/>
      <c r="X320" s="22"/>
      <c r="Y320" s="18"/>
      <c r="Z320" s="18"/>
      <c r="AJ320" s="24"/>
      <c r="AK320" s="20"/>
      <c r="AL320" s="20"/>
      <c r="AM320" s="22"/>
      <c r="AN320" s="18"/>
    </row>
    <row r="321" spans="21:40" x14ac:dyDescent="0.25">
      <c r="U321" s="26"/>
      <c r="V321" s="20"/>
      <c r="W321" s="20"/>
      <c r="X321" s="22"/>
      <c r="Y321" s="23"/>
      <c r="Z321" s="23"/>
      <c r="AJ321" s="24"/>
      <c r="AK321" s="20"/>
      <c r="AL321" s="20"/>
      <c r="AM321" s="22"/>
      <c r="AN321" s="18"/>
    </row>
    <row r="322" spans="21:40" x14ac:dyDescent="0.25">
      <c r="U322" s="26"/>
      <c r="V322" s="20"/>
      <c r="W322" s="20"/>
      <c r="X322" s="22"/>
      <c r="Y322" s="18"/>
      <c r="Z322" s="18"/>
      <c r="AJ322" s="24"/>
      <c r="AK322" s="20"/>
      <c r="AL322" s="20"/>
      <c r="AM322" s="22"/>
      <c r="AN322" s="18"/>
    </row>
    <row r="323" spans="21:40" x14ac:dyDescent="0.25">
      <c r="U323" s="26"/>
      <c r="V323" s="20"/>
      <c r="W323" s="20"/>
      <c r="X323" s="22"/>
      <c r="Y323" s="18"/>
      <c r="Z323" s="18"/>
      <c r="AJ323" s="24"/>
      <c r="AK323" s="20"/>
      <c r="AL323" s="20"/>
      <c r="AM323" s="22"/>
      <c r="AN323" s="18"/>
    </row>
    <row r="324" spans="21:40" x14ac:dyDescent="0.25">
      <c r="U324" s="26"/>
      <c r="V324" s="20"/>
      <c r="W324" s="20"/>
      <c r="X324" s="22"/>
      <c r="Y324" s="18"/>
      <c r="Z324" s="18"/>
      <c r="AJ324" s="24"/>
      <c r="AK324" s="20"/>
      <c r="AL324" s="20"/>
      <c r="AM324" s="22"/>
      <c r="AN324" s="18"/>
    </row>
    <row r="325" spans="21:40" x14ac:dyDescent="0.25">
      <c r="U325" s="26"/>
      <c r="V325" s="20"/>
      <c r="W325" s="20"/>
      <c r="X325" s="22"/>
      <c r="Y325" s="18"/>
      <c r="Z325" s="18"/>
      <c r="AJ325" s="24"/>
      <c r="AK325" s="20"/>
      <c r="AL325" s="20"/>
      <c r="AM325" s="22"/>
      <c r="AN325" s="18"/>
    </row>
    <row r="326" spans="21:40" x14ac:dyDescent="0.25">
      <c r="U326" s="26"/>
      <c r="V326" s="20"/>
      <c r="W326" s="20"/>
      <c r="X326" s="22"/>
      <c r="Y326" s="18"/>
      <c r="Z326" s="18"/>
      <c r="AJ326" s="24"/>
      <c r="AK326" s="20"/>
      <c r="AL326" s="20"/>
      <c r="AM326" s="22"/>
      <c r="AN326" s="18"/>
    </row>
    <row r="327" spans="21:40" x14ac:dyDescent="0.25">
      <c r="U327" s="26"/>
      <c r="V327" s="20"/>
      <c r="W327" s="20"/>
      <c r="X327" s="22"/>
      <c r="Y327" s="18"/>
      <c r="Z327" s="18"/>
      <c r="AJ327" s="24"/>
      <c r="AK327" s="20"/>
      <c r="AL327" s="20"/>
      <c r="AM327" s="22"/>
      <c r="AN327" s="18"/>
    </row>
    <row r="328" spans="21:40" x14ac:dyDescent="0.25">
      <c r="U328" s="26"/>
      <c r="V328" s="20"/>
      <c r="W328" s="20"/>
      <c r="X328" s="22"/>
      <c r="Y328" s="18"/>
      <c r="Z328" s="18"/>
      <c r="AJ328" s="24"/>
      <c r="AK328" s="20"/>
      <c r="AL328" s="20"/>
      <c r="AM328" s="22"/>
      <c r="AN328" s="18"/>
    </row>
    <row r="329" spans="21:40" x14ac:dyDescent="0.25">
      <c r="U329" s="26"/>
      <c r="V329" s="20"/>
      <c r="W329" s="20"/>
      <c r="X329" s="22"/>
      <c r="Y329" s="18"/>
      <c r="Z329" s="18"/>
      <c r="AJ329" s="24"/>
      <c r="AK329" s="20"/>
      <c r="AL329" s="20"/>
      <c r="AM329" s="22"/>
      <c r="AN329" s="18"/>
    </row>
    <row r="330" spans="21:40" x14ac:dyDescent="0.25">
      <c r="U330" s="26"/>
      <c r="V330" s="20"/>
      <c r="W330" s="20"/>
      <c r="X330" s="22"/>
      <c r="Y330" s="18"/>
      <c r="Z330" s="18"/>
      <c r="AJ330" s="24"/>
      <c r="AK330" s="20"/>
      <c r="AL330" s="20"/>
      <c r="AM330" s="22"/>
      <c r="AN330" s="18"/>
    </row>
    <row r="331" spans="21:40" x14ac:dyDescent="0.25">
      <c r="U331" s="26"/>
      <c r="V331" s="20"/>
      <c r="W331" s="20"/>
      <c r="X331" s="22"/>
      <c r="Y331" s="18"/>
      <c r="Z331" s="18"/>
      <c r="AJ331" s="24"/>
      <c r="AK331" s="20"/>
      <c r="AL331" s="20"/>
      <c r="AM331" s="22"/>
      <c r="AN331" s="18"/>
    </row>
    <row r="332" spans="21:40" x14ac:dyDescent="0.25">
      <c r="U332" s="26"/>
      <c r="V332" s="20"/>
      <c r="W332" s="20"/>
      <c r="X332" s="22"/>
      <c r="Y332" s="18"/>
      <c r="Z332" s="18"/>
      <c r="AJ332" s="24"/>
      <c r="AK332" s="20"/>
      <c r="AL332" s="20"/>
      <c r="AM332" s="22"/>
      <c r="AN332" s="18"/>
    </row>
    <row r="333" spans="21:40" x14ac:dyDescent="0.25">
      <c r="U333" s="26"/>
      <c r="V333" s="20"/>
      <c r="W333" s="20"/>
      <c r="X333" s="22"/>
      <c r="Y333" s="18"/>
      <c r="Z333" s="18"/>
      <c r="AJ333" s="24"/>
      <c r="AK333" s="20"/>
      <c r="AL333" s="20"/>
      <c r="AM333" s="22"/>
      <c r="AN333" s="18"/>
    </row>
    <row r="334" spans="21:40" x14ac:dyDescent="0.25">
      <c r="U334" s="26"/>
      <c r="V334" s="20"/>
      <c r="W334" s="20"/>
      <c r="X334" s="22"/>
      <c r="Y334" s="18"/>
      <c r="Z334" s="18"/>
      <c r="AJ334" s="24"/>
      <c r="AK334" s="20"/>
      <c r="AL334" s="20"/>
      <c r="AM334" s="22"/>
      <c r="AN334" s="18"/>
    </row>
    <row r="335" spans="21:40" x14ac:dyDescent="0.25">
      <c r="U335" s="26"/>
      <c r="V335" s="20"/>
      <c r="W335" s="20"/>
      <c r="X335" s="22"/>
      <c r="Y335" s="18"/>
      <c r="Z335" s="18"/>
      <c r="AJ335" s="24"/>
      <c r="AK335" s="20"/>
      <c r="AL335" s="20"/>
      <c r="AM335" s="22"/>
      <c r="AN335" s="18"/>
    </row>
    <row r="336" spans="21:40" x14ac:dyDescent="0.25">
      <c r="U336" s="26"/>
      <c r="V336" s="20"/>
      <c r="W336" s="20"/>
      <c r="X336" s="22"/>
      <c r="Y336" s="18"/>
      <c r="Z336" s="18"/>
      <c r="AJ336" s="24"/>
      <c r="AK336" s="20"/>
      <c r="AL336" s="20"/>
      <c r="AM336" s="22"/>
      <c r="AN336" s="18"/>
    </row>
    <row r="337" spans="21:40" x14ac:dyDescent="0.25">
      <c r="U337" s="26"/>
      <c r="V337" s="20"/>
      <c r="W337" s="20"/>
      <c r="X337" s="22"/>
      <c r="Y337" s="18"/>
      <c r="Z337" s="18"/>
      <c r="AJ337" s="24"/>
      <c r="AK337" s="20"/>
      <c r="AL337" s="20"/>
      <c r="AM337" s="22"/>
      <c r="AN337" s="18"/>
    </row>
    <row r="338" spans="21:40" x14ac:dyDescent="0.25">
      <c r="U338" s="26"/>
      <c r="V338" s="20"/>
      <c r="W338" s="20"/>
      <c r="X338" s="22"/>
      <c r="Y338" s="18"/>
      <c r="Z338" s="18"/>
      <c r="AJ338" s="24"/>
      <c r="AK338" s="20"/>
      <c r="AL338" s="20"/>
      <c r="AM338" s="22"/>
      <c r="AN338" s="18"/>
    </row>
    <row r="339" spans="21:40" x14ac:dyDescent="0.25">
      <c r="U339" s="26"/>
      <c r="V339" s="20"/>
      <c r="W339" s="20"/>
      <c r="X339" s="22"/>
      <c r="Y339" s="18"/>
      <c r="Z339" s="18"/>
      <c r="AJ339" s="24"/>
      <c r="AK339" s="20"/>
      <c r="AL339" s="20"/>
      <c r="AM339" s="22"/>
      <c r="AN339" s="18"/>
    </row>
    <row r="340" spans="21:40" x14ac:dyDescent="0.25">
      <c r="U340" s="26"/>
      <c r="V340" s="20"/>
      <c r="W340" s="20"/>
      <c r="X340" s="22"/>
      <c r="Y340" s="18"/>
      <c r="Z340" s="18"/>
      <c r="AJ340" s="24"/>
      <c r="AK340" s="20"/>
      <c r="AL340" s="20"/>
      <c r="AM340" s="22"/>
      <c r="AN340" s="18"/>
    </row>
    <row r="341" spans="21:40" x14ac:dyDescent="0.25">
      <c r="U341" s="26"/>
      <c r="V341" s="20"/>
      <c r="W341" s="20"/>
      <c r="X341" s="22"/>
      <c r="Y341" s="18"/>
      <c r="Z341" s="18"/>
      <c r="AJ341" s="24"/>
      <c r="AK341" s="20"/>
      <c r="AL341" s="20"/>
      <c r="AM341" s="22"/>
      <c r="AN341" s="18"/>
    </row>
    <row r="342" spans="21:40" x14ac:dyDescent="0.25">
      <c r="U342" s="26"/>
      <c r="V342" s="20"/>
      <c r="W342" s="20"/>
      <c r="X342" s="22"/>
      <c r="Y342" s="18"/>
      <c r="Z342" s="18"/>
      <c r="AJ342" s="24"/>
      <c r="AK342" s="20"/>
      <c r="AL342" s="20"/>
      <c r="AM342" s="22"/>
      <c r="AN342" s="18"/>
    </row>
    <row r="343" spans="21:40" x14ac:dyDescent="0.25">
      <c r="U343" s="26"/>
      <c r="V343" s="20"/>
      <c r="W343" s="20"/>
      <c r="X343" s="22"/>
      <c r="Y343" s="18"/>
      <c r="Z343" s="18"/>
      <c r="AJ343" s="24"/>
      <c r="AK343" s="20"/>
      <c r="AL343" s="20"/>
      <c r="AM343" s="22"/>
      <c r="AN343" s="18"/>
    </row>
    <row r="344" spans="21:40" x14ac:dyDescent="0.25">
      <c r="U344" s="26"/>
      <c r="V344" s="20"/>
      <c r="W344" s="20"/>
      <c r="X344" s="22"/>
      <c r="Y344" s="18"/>
      <c r="Z344" s="18"/>
      <c r="AJ344" s="24"/>
      <c r="AK344" s="20"/>
      <c r="AL344" s="20"/>
      <c r="AM344" s="22"/>
      <c r="AN344" s="18"/>
    </row>
    <row r="345" spans="21:40" x14ac:dyDescent="0.25">
      <c r="U345" s="26"/>
      <c r="V345" s="20"/>
      <c r="W345" s="20"/>
      <c r="X345" s="22"/>
      <c r="Y345" s="18"/>
      <c r="Z345" s="18"/>
      <c r="AJ345" s="24"/>
      <c r="AK345" s="20"/>
      <c r="AL345" s="20"/>
      <c r="AM345" s="22"/>
      <c r="AN345" s="18"/>
    </row>
    <row r="346" spans="21:40" x14ac:dyDescent="0.25">
      <c r="U346" s="26"/>
      <c r="V346" s="20"/>
      <c r="W346" s="20"/>
      <c r="X346" s="22"/>
      <c r="Y346" s="18"/>
      <c r="Z346" s="18"/>
      <c r="AJ346" s="24"/>
      <c r="AK346" s="20"/>
      <c r="AL346" s="20"/>
      <c r="AM346" s="22"/>
      <c r="AN346" s="18"/>
    </row>
    <row r="347" spans="21:40" x14ac:dyDescent="0.25">
      <c r="U347" s="26"/>
      <c r="V347" s="20"/>
      <c r="W347" s="20"/>
      <c r="X347" s="22"/>
      <c r="Y347" s="18"/>
      <c r="Z347" s="18"/>
      <c r="AJ347" s="24"/>
      <c r="AK347" s="20"/>
      <c r="AL347" s="20"/>
      <c r="AM347" s="22"/>
      <c r="AN347" s="18"/>
    </row>
    <row r="348" spans="21:40" x14ac:dyDescent="0.25">
      <c r="U348" s="26"/>
      <c r="V348" s="20"/>
      <c r="W348" s="20"/>
      <c r="X348" s="22"/>
      <c r="Y348" s="18"/>
      <c r="Z348" s="18"/>
      <c r="AJ348" s="24"/>
      <c r="AK348" s="20"/>
      <c r="AL348" s="20"/>
      <c r="AM348" s="22"/>
      <c r="AN348" s="18"/>
    </row>
    <row r="349" spans="21:40" x14ac:dyDescent="0.25">
      <c r="U349" s="26"/>
      <c r="V349" s="20"/>
      <c r="W349" s="20"/>
      <c r="X349" s="22"/>
      <c r="Y349" s="18"/>
      <c r="Z349" s="18"/>
      <c r="AJ349" s="24"/>
      <c r="AK349" s="20"/>
      <c r="AL349" s="20"/>
      <c r="AM349" s="22"/>
      <c r="AN349" s="18"/>
    </row>
    <row r="350" spans="21:40" x14ac:dyDescent="0.25">
      <c r="U350" s="26"/>
      <c r="V350" s="20"/>
      <c r="W350" s="20"/>
      <c r="X350" s="22"/>
      <c r="Y350" s="18"/>
      <c r="Z350" s="18"/>
      <c r="AJ350" s="24"/>
      <c r="AK350" s="20"/>
      <c r="AL350" s="20"/>
      <c r="AM350" s="22"/>
      <c r="AN350" s="18"/>
    </row>
    <row r="351" spans="21:40" x14ac:dyDescent="0.25">
      <c r="U351" s="26"/>
      <c r="V351" s="20"/>
      <c r="W351" s="20"/>
      <c r="X351" s="22"/>
      <c r="Y351" s="18"/>
      <c r="Z351" s="18"/>
      <c r="AJ351" s="24"/>
      <c r="AK351" s="20"/>
      <c r="AL351" s="20"/>
      <c r="AM351" s="22"/>
      <c r="AN351" s="18"/>
    </row>
    <row r="352" spans="21:40" x14ac:dyDescent="0.25">
      <c r="U352" s="26"/>
      <c r="V352" s="20"/>
      <c r="W352" s="20"/>
      <c r="X352" s="22"/>
      <c r="Y352" s="18"/>
      <c r="Z352" s="18"/>
      <c r="AJ352" s="24"/>
      <c r="AK352" s="20"/>
      <c r="AL352" s="20"/>
      <c r="AM352" s="22"/>
      <c r="AN352" s="18"/>
    </row>
    <row r="353" spans="21:40" x14ac:dyDescent="0.25">
      <c r="U353" s="26"/>
      <c r="V353" s="20"/>
      <c r="W353" s="20"/>
      <c r="X353" s="22"/>
      <c r="Y353" s="18"/>
      <c r="Z353" s="18"/>
      <c r="AJ353" s="24"/>
      <c r="AK353" s="20"/>
      <c r="AL353" s="20"/>
      <c r="AM353" s="22"/>
      <c r="AN353" s="18"/>
    </row>
    <row r="354" spans="21:40" x14ac:dyDescent="0.25">
      <c r="U354" s="26"/>
      <c r="V354" s="20"/>
      <c r="W354" s="20"/>
      <c r="X354" s="22"/>
      <c r="Y354" s="18"/>
      <c r="Z354" s="18"/>
      <c r="AJ354" s="24"/>
      <c r="AK354" s="20"/>
      <c r="AL354" s="20"/>
      <c r="AM354" s="22"/>
      <c r="AN354" s="18"/>
    </row>
    <row r="355" spans="21:40" x14ac:dyDescent="0.25">
      <c r="U355" s="26"/>
      <c r="V355" s="20"/>
      <c r="W355" s="20"/>
      <c r="X355" s="22"/>
      <c r="Y355" s="18"/>
      <c r="Z355" s="18"/>
      <c r="AJ355" s="24"/>
      <c r="AK355" s="20"/>
      <c r="AL355" s="20"/>
      <c r="AM355" s="22"/>
      <c r="AN355" s="18"/>
    </row>
    <row r="356" spans="21:40" x14ac:dyDescent="0.25">
      <c r="U356" s="26"/>
      <c r="V356" s="20"/>
      <c r="W356" s="20"/>
      <c r="X356" s="22"/>
      <c r="Y356" s="18"/>
      <c r="Z356" s="18"/>
      <c r="AJ356" s="24"/>
      <c r="AK356" s="20"/>
      <c r="AL356" s="20"/>
      <c r="AM356" s="22"/>
      <c r="AN356" s="18"/>
    </row>
    <row r="357" spans="21:40" x14ac:dyDescent="0.25">
      <c r="U357" s="26"/>
      <c r="V357" s="20"/>
      <c r="W357" s="20"/>
      <c r="X357" s="22"/>
      <c r="Y357" s="18"/>
      <c r="Z357" s="18"/>
      <c r="AJ357" s="24"/>
      <c r="AK357" s="20"/>
      <c r="AL357" s="20"/>
      <c r="AM357" s="22"/>
      <c r="AN357" s="18"/>
    </row>
    <row r="358" spans="21:40" x14ac:dyDescent="0.25">
      <c r="U358" s="26"/>
      <c r="V358" s="20"/>
      <c r="W358" s="20"/>
      <c r="X358" s="22"/>
      <c r="Y358" s="18"/>
      <c r="Z358" s="18"/>
      <c r="AJ358" s="24"/>
      <c r="AK358" s="20"/>
      <c r="AL358" s="20"/>
      <c r="AM358" s="22"/>
      <c r="AN358" s="18"/>
    </row>
    <row r="359" spans="21:40" x14ac:dyDescent="0.25">
      <c r="U359" s="26"/>
      <c r="V359" s="20"/>
      <c r="W359" s="20"/>
      <c r="X359" s="22"/>
      <c r="Y359" s="18"/>
      <c r="Z359" s="18"/>
      <c r="AJ359" s="24"/>
      <c r="AK359" s="20"/>
      <c r="AL359" s="20"/>
      <c r="AM359" s="22"/>
      <c r="AN359" s="18"/>
    </row>
    <row r="360" spans="21:40" x14ac:dyDescent="0.25">
      <c r="U360" s="26"/>
      <c r="V360" s="20"/>
      <c r="W360" s="20"/>
      <c r="X360" s="22"/>
      <c r="Y360" s="18"/>
      <c r="Z360" s="18"/>
      <c r="AJ360" s="24"/>
      <c r="AK360" s="20"/>
      <c r="AL360" s="20"/>
      <c r="AM360" s="22"/>
      <c r="AN360" s="18"/>
    </row>
    <row r="361" spans="21:40" x14ac:dyDescent="0.25">
      <c r="U361" s="26"/>
      <c r="V361" s="20"/>
      <c r="W361" s="20"/>
      <c r="X361" s="22"/>
      <c r="Y361" s="18"/>
      <c r="Z361" s="18"/>
      <c r="AJ361" s="24"/>
      <c r="AK361" s="20"/>
      <c r="AL361" s="20"/>
      <c r="AM361" s="22"/>
      <c r="AN361" s="18"/>
    </row>
    <row r="362" spans="21:40" x14ac:dyDescent="0.25">
      <c r="U362" s="26"/>
      <c r="V362" s="20"/>
      <c r="W362" s="20"/>
      <c r="X362" s="22"/>
      <c r="Y362" s="18"/>
      <c r="Z362" s="18"/>
      <c r="AJ362" s="24"/>
      <c r="AK362" s="20"/>
      <c r="AL362" s="20"/>
      <c r="AM362" s="22"/>
      <c r="AN362" s="18"/>
    </row>
    <row r="363" spans="21:40" x14ac:dyDescent="0.25">
      <c r="U363" s="26"/>
      <c r="V363" s="20"/>
      <c r="W363" s="20"/>
      <c r="X363" s="22"/>
      <c r="Y363" s="18"/>
      <c r="Z363" s="18"/>
      <c r="AJ363" s="19"/>
      <c r="AK363" s="20"/>
      <c r="AL363" s="20"/>
      <c r="AM363" s="22"/>
      <c r="AN363" s="23"/>
    </row>
    <row r="364" spans="21:40" x14ac:dyDescent="0.25">
      <c r="U364" s="26"/>
      <c r="V364" s="20"/>
      <c r="W364" s="20"/>
      <c r="X364" s="22"/>
      <c r="Y364" s="18"/>
      <c r="Z364" s="18"/>
      <c r="AJ364" s="19"/>
      <c r="AK364" s="20"/>
      <c r="AL364" s="20"/>
      <c r="AM364" s="22"/>
      <c r="AN364" s="23"/>
    </row>
    <row r="365" spans="21:40" x14ac:dyDescent="0.25">
      <c r="U365" s="26"/>
      <c r="V365" s="20"/>
      <c r="W365" s="20"/>
      <c r="X365" s="22"/>
      <c r="Y365" s="18"/>
      <c r="Z365" s="18"/>
      <c r="AJ365" s="24"/>
      <c r="AK365" s="20"/>
      <c r="AL365" s="20"/>
      <c r="AM365" s="22"/>
      <c r="AN365" s="18"/>
    </row>
    <row r="366" spans="21:40" x14ac:dyDescent="0.25">
      <c r="U366" s="26"/>
      <c r="V366" s="20"/>
      <c r="W366" s="20"/>
      <c r="X366" s="22"/>
      <c r="Y366" s="18"/>
      <c r="Z366" s="18"/>
      <c r="AJ366" s="24"/>
      <c r="AK366" s="20"/>
      <c r="AL366" s="20"/>
      <c r="AM366" s="22"/>
      <c r="AN366" s="23"/>
    </row>
    <row r="367" spans="21:40" x14ac:dyDescent="0.25">
      <c r="U367" s="26"/>
      <c r="V367" s="20"/>
      <c r="W367" s="20"/>
      <c r="X367" s="22"/>
      <c r="Y367" s="18"/>
      <c r="Z367" s="18"/>
      <c r="AJ367" s="24"/>
      <c r="AK367" s="20"/>
      <c r="AL367" s="20"/>
      <c r="AM367" s="22"/>
      <c r="AN367" s="23"/>
    </row>
    <row r="368" spans="21:40" x14ac:dyDescent="0.25">
      <c r="U368" s="26"/>
      <c r="V368" s="20"/>
      <c r="W368" s="20"/>
      <c r="X368" s="22"/>
      <c r="Y368" s="18"/>
      <c r="Z368" s="18"/>
      <c r="AJ368" s="24"/>
      <c r="AK368" s="20"/>
      <c r="AL368" s="20"/>
      <c r="AM368" s="22"/>
      <c r="AN368" s="18"/>
    </row>
    <row r="369" spans="21:40" x14ac:dyDescent="0.25">
      <c r="U369" s="26"/>
      <c r="V369" s="20"/>
      <c r="W369" s="20"/>
      <c r="X369" s="22"/>
      <c r="Y369" s="18"/>
      <c r="Z369" s="18"/>
      <c r="AJ369" s="24"/>
      <c r="AK369" s="20"/>
      <c r="AL369" s="20"/>
      <c r="AM369" s="22"/>
      <c r="AN369" s="18"/>
    </row>
    <row r="370" spans="21:40" x14ac:dyDescent="0.25">
      <c r="U370" s="26"/>
      <c r="V370" s="20"/>
      <c r="W370" s="20"/>
      <c r="X370" s="22"/>
      <c r="Y370" s="18"/>
      <c r="Z370" s="18"/>
      <c r="AJ370" s="24"/>
      <c r="AK370" s="20"/>
      <c r="AL370" s="20"/>
      <c r="AM370" s="22"/>
      <c r="AN370" s="18"/>
    </row>
    <row r="371" spans="21:40" x14ac:dyDescent="0.25">
      <c r="U371" s="26"/>
      <c r="V371" s="20"/>
      <c r="W371" s="20"/>
      <c r="X371" s="22"/>
      <c r="Y371" s="18"/>
      <c r="Z371" s="18"/>
      <c r="AJ371" s="24"/>
      <c r="AK371" s="20"/>
      <c r="AL371" s="20"/>
      <c r="AM371" s="22"/>
      <c r="AN371" s="18"/>
    </row>
    <row r="372" spans="21:40" x14ac:dyDescent="0.25">
      <c r="U372" s="26"/>
      <c r="V372" s="20"/>
      <c r="W372" s="20"/>
      <c r="X372" s="22"/>
      <c r="Y372" s="18"/>
      <c r="Z372" s="18"/>
      <c r="AJ372" s="24"/>
      <c r="AK372" s="20"/>
      <c r="AL372" s="20"/>
      <c r="AM372" s="22"/>
      <c r="AN372" s="18"/>
    </row>
    <row r="373" spans="21:40" x14ac:dyDescent="0.25">
      <c r="U373" s="26"/>
      <c r="V373" s="20"/>
      <c r="W373" s="20"/>
      <c r="X373" s="22"/>
      <c r="Y373" s="18"/>
      <c r="Z373" s="18"/>
      <c r="AJ373" s="24"/>
      <c r="AK373" s="20"/>
      <c r="AL373" s="20"/>
      <c r="AM373" s="22"/>
      <c r="AN373" s="18"/>
    </row>
    <row r="374" spans="21:40" x14ac:dyDescent="0.25">
      <c r="U374" s="26"/>
      <c r="V374" s="20"/>
      <c r="W374" s="20"/>
      <c r="X374" s="22"/>
      <c r="Y374" s="18"/>
      <c r="Z374" s="18"/>
      <c r="AJ374" s="24"/>
      <c r="AK374" s="20"/>
      <c r="AL374" s="20"/>
      <c r="AM374" s="22"/>
      <c r="AN374" s="18"/>
    </row>
    <row r="375" spans="21:40" x14ac:dyDescent="0.25">
      <c r="U375" s="26"/>
      <c r="V375" s="20"/>
      <c r="W375" s="20"/>
      <c r="X375" s="22"/>
      <c r="Y375" s="18"/>
      <c r="Z375" s="18"/>
      <c r="AJ375" s="24"/>
      <c r="AK375" s="20"/>
      <c r="AL375" s="20"/>
      <c r="AM375" s="22"/>
      <c r="AN375" s="18"/>
    </row>
    <row r="376" spans="21:40" x14ac:dyDescent="0.25">
      <c r="U376" s="26"/>
      <c r="V376" s="20"/>
      <c r="W376" s="20"/>
      <c r="X376" s="22"/>
      <c r="Y376" s="18"/>
      <c r="Z376" s="18"/>
      <c r="AJ376" s="24"/>
      <c r="AK376" s="20"/>
      <c r="AL376" s="20"/>
      <c r="AM376" s="22"/>
      <c r="AN376" s="18"/>
    </row>
    <row r="377" spans="21:40" x14ac:dyDescent="0.25">
      <c r="U377" s="26"/>
      <c r="V377" s="20"/>
      <c r="W377" s="20"/>
      <c r="X377" s="22"/>
      <c r="Y377" s="18"/>
      <c r="Z377" s="18"/>
      <c r="AJ377" s="24"/>
      <c r="AK377" s="20"/>
      <c r="AL377" s="20"/>
      <c r="AM377" s="22"/>
      <c r="AN377" s="18"/>
    </row>
    <row r="378" spans="21:40" x14ac:dyDescent="0.25">
      <c r="U378" s="26"/>
      <c r="V378" s="20"/>
      <c r="W378" s="20"/>
      <c r="X378" s="22"/>
      <c r="Y378" s="18"/>
      <c r="Z378" s="18"/>
      <c r="AJ378" s="24"/>
      <c r="AK378" s="20"/>
      <c r="AL378" s="20"/>
      <c r="AM378" s="22"/>
      <c r="AN378" s="18"/>
    </row>
    <row r="379" spans="21:40" x14ac:dyDescent="0.25">
      <c r="U379" s="26"/>
      <c r="V379" s="20"/>
      <c r="W379" s="20"/>
      <c r="X379" s="22"/>
      <c r="Y379" s="18"/>
      <c r="Z379" s="18"/>
      <c r="AJ379" s="24"/>
      <c r="AK379" s="20"/>
      <c r="AL379" s="20"/>
      <c r="AM379" s="22"/>
      <c r="AN379" s="18"/>
    </row>
    <row r="380" spans="21:40" x14ac:dyDescent="0.25">
      <c r="U380" s="26"/>
      <c r="V380" s="20"/>
      <c r="W380" s="20"/>
      <c r="X380" s="22"/>
      <c r="Y380" s="18"/>
      <c r="Z380" s="18"/>
      <c r="AJ380" s="24"/>
      <c r="AK380" s="20"/>
      <c r="AL380" s="20"/>
      <c r="AM380" s="22"/>
      <c r="AN380" s="18"/>
    </row>
    <row r="381" spans="21:40" x14ac:dyDescent="0.25">
      <c r="U381" s="30"/>
      <c r="V381" s="20"/>
      <c r="W381" s="20"/>
      <c r="X381" s="22"/>
      <c r="Y381" s="23"/>
      <c r="Z381" s="23"/>
      <c r="AJ381" s="24"/>
      <c r="AK381" s="20"/>
      <c r="AL381" s="20"/>
      <c r="AM381" s="22"/>
      <c r="AN381" s="18"/>
    </row>
    <row r="382" spans="21:40" x14ac:dyDescent="0.25">
      <c r="U382" s="30"/>
      <c r="V382" s="20"/>
      <c r="W382" s="20"/>
      <c r="X382" s="22"/>
      <c r="Y382" s="23"/>
      <c r="Z382" s="23"/>
      <c r="AJ382" s="24"/>
      <c r="AK382" s="20"/>
      <c r="AL382" s="20"/>
      <c r="AM382" s="22"/>
      <c r="AN382" s="18"/>
    </row>
    <row r="383" spans="21:40" x14ac:dyDescent="0.25">
      <c r="U383" s="26"/>
      <c r="V383" s="20"/>
      <c r="W383" s="20"/>
      <c r="X383" s="22"/>
      <c r="Y383" s="18"/>
      <c r="Z383" s="18"/>
      <c r="AJ383" s="24"/>
      <c r="AK383" s="20"/>
      <c r="AL383" s="20"/>
      <c r="AM383" s="22"/>
      <c r="AN383" s="18"/>
    </row>
    <row r="384" spans="21:40" x14ac:dyDescent="0.25">
      <c r="U384" s="26"/>
      <c r="V384" s="20"/>
      <c r="W384" s="20"/>
      <c r="X384" s="22"/>
      <c r="Y384" s="23"/>
      <c r="Z384" s="23"/>
      <c r="AJ384" s="24"/>
      <c r="AK384" s="20"/>
      <c r="AL384" s="20"/>
      <c r="AM384" s="22"/>
      <c r="AN384" s="18"/>
    </row>
    <row r="385" spans="21:40" x14ac:dyDescent="0.25">
      <c r="U385" s="26"/>
      <c r="V385" s="20"/>
      <c r="W385" s="20"/>
      <c r="X385" s="22"/>
      <c r="Y385" s="23"/>
      <c r="Z385" s="23"/>
      <c r="AJ385" s="24"/>
      <c r="AK385" s="20"/>
      <c r="AL385" s="20"/>
      <c r="AM385" s="22"/>
      <c r="AN385" s="18"/>
    </row>
    <row r="386" spans="21:40" x14ac:dyDescent="0.25">
      <c r="U386" s="26"/>
      <c r="V386" s="20"/>
      <c r="W386" s="20"/>
      <c r="X386" s="22"/>
      <c r="Y386" s="18"/>
      <c r="Z386" s="18"/>
      <c r="AJ386" s="24"/>
      <c r="AK386" s="20"/>
      <c r="AL386" s="20"/>
      <c r="AM386" s="22"/>
      <c r="AN386" s="18"/>
    </row>
    <row r="387" spans="21:40" x14ac:dyDescent="0.25">
      <c r="U387" s="26"/>
      <c r="V387" s="20"/>
      <c r="W387" s="20"/>
      <c r="X387" s="22"/>
      <c r="Y387" s="18"/>
      <c r="Z387" s="18"/>
      <c r="AJ387" s="24"/>
      <c r="AK387" s="20"/>
      <c r="AL387" s="20"/>
      <c r="AM387" s="22"/>
      <c r="AN387" s="18"/>
    </row>
    <row r="388" spans="21:40" x14ac:dyDescent="0.25">
      <c r="U388" s="26"/>
      <c r="V388" s="20"/>
      <c r="W388" s="20"/>
      <c r="X388" s="22"/>
      <c r="Y388" s="18"/>
      <c r="Z388" s="18"/>
      <c r="AJ388" s="24"/>
      <c r="AK388" s="20"/>
      <c r="AL388" s="20"/>
      <c r="AM388" s="22"/>
      <c r="AN388" s="18"/>
    </row>
    <row r="389" spans="21:40" x14ac:dyDescent="0.25">
      <c r="U389" s="26"/>
      <c r="V389" s="20"/>
      <c r="W389" s="20"/>
      <c r="X389" s="22"/>
      <c r="Y389" s="18"/>
      <c r="Z389" s="18"/>
      <c r="AJ389" s="24"/>
      <c r="AK389" s="20"/>
      <c r="AL389" s="20"/>
      <c r="AM389" s="22"/>
      <c r="AN389" s="18"/>
    </row>
    <row r="390" spans="21:40" x14ac:dyDescent="0.25">
      <c r="U390" s="26"/>
      <c r="V390" s="20"/>
      <c r="W390" s="20"/>
      <c r="X390" s="22"/>
      <c r="Y390" s="18"/>
      <c r="Z390" s="18"/>
      <c r="AJ390" s="24"/>
      <c r="AK390" s="20"/>
      <c r="AL390" s="20"/>
      <c r="AM390" s="22"/>
      <c r="AN390" s="18"/>
    </row>
    <row r="391" spans="21:40" x14ac:dyDescent="0.25">
      <c r="U391" s="26"/>
      <c r="V391" s="20"/>
      <c r="W391" s="20"/>
      <c r="X391" s="22"/>
      <c r="Y391" s="18"/>
      <c r="Z391" s="18"/>
      <c r="AJ391" s="24"/>
      <c r="AK391" s="20"/>
      <c r="AL391" s="20"/>
      <c r="AM391" s="22"/>
      <c r="AN391" s="18"/>
    </row>
    <row r="392" spans="21:40" x14ac:dyDescent="0.25">
      <c r="U392" s="26"/>
      <c r="V392" s="20"/>
      <c r="W392" s="20"/>
      <c r="X392" s="22"/>
      <c r="Y392" s="18"/>
      <c r="Z392" s="18"/>
      <c r="AJ392" s="24"/>
      <c r="AK392" s="20"/>
      <c r="AL392" s="20"/>
      <c r="AM392" s="22"/>
      <c r="AN392" s="18"/>
    </row>
    <row r="393" spans="21:40" x14ac:dyDescent="0.25">
      <c r="U393" s="26"/>
      <c r="V393" s="20"/>
      <c r="W393" s="20"/>
      <c r="X393" s="22"/>
      <c r="Y393" s="18"/>
      <c r="Z393" s="18"/>
      <c r="AJ393" s="24"/>
      <c r="AK393" s="20"/>
      <c r="AL393" s="20"/>
      <c r="AM393" s="22"/>
      <c r="AN393" s="18"/>
    </row>
    <row r="394" spans="21:40" x14ac:dyDescent="0.25">
      <c r="U394" s="26"/>
      <c r="V394" s="20"/>
      <c r="W394" s="20"/>
      <c r="X394" s="22"/>
      <c r="Y394" s="18"/>
      <c r="Z394" s="18"/>
      <c r="AJ394" s="24"/>
      <c r="AK394" s="20"/>
      <c r="AL394" s="20"/>
      <c r="AM394" s="22"/>
      <c r="AN394" s="18"/>
    </row>
    <row r="395" spans="21:40" x14ac:dyDescent="0.25">
      <c r="U395" s="26"/>
      <c r="V395" s="20"/>
      <c r="W395" s="20"/>
      <c r="X395" s="22"/>
      <c r="Y395" s="18"/>
      <c r="Z395" s="18"/>
      <c r="AJ395" s="24"/>
      <c r="AK395" s="20"/>
      <c r="AL395" s="20"/>
      <c r="AM395" s="22"/>
      <c r="AN395" s="18"/>
    </row>
    <row r="396" spans="21:40" x14ac:dyDescent="0.25">
      <c r="U396" s="26"/>
      <c r="V396" s="20"/>
      <c r="W396" s="20"/>
      <c r="X396" s="22"/>
      <c r="Y396" s="18"/>
      <c r="Z396" s="18"/>
      <c r="AJ396" s="24"/>
      <c r="AK396" s="20"/>
      <c r="AL396" s="20"/>
      <c r="AM396" s="22"/>
      <c r="AN396" s="18"/>
    </row>
    <row r="397" spans="21:40" x14ac:dyDescent="0.25">
      <c r="U397" s="26"/>
      <c r="V397" s="20"/>
      <c r="W397" s="20"/>
      <c r="X397" s="22"/>
      <c r="Y397" s="18"/>
      <c r="Z397" s="18"/>
      <c r="AJ397" s="24"/>
      <c r="AK397" s="20"/>
      <c r="AL397" s="20"/>
      <c r="AM397" s="22"/>
      <c r="AN397" s="18"/>
    </row>
    <row r="398" spans="21:40" x14ac:dyDescent="0.25">
      <c r="U398" s="26"/>
      <c r="V398" s="20"/>
      <c r="W398" s="20"/>
      <c r="X398" s="22"/>
      <c r="Y398" s="18"/>
      <c r="Z398" s="18"/>
      <c r="AJ398" s="24"/>
      <c r="AK398" s="20"/>
      <c r="AL398" s="20"/>
      <c r="AM398" s="22"/>
      <c r="AN398" s="18"/>
    </row>
    <row r="399" spans="21:40" x14ac:dyDescent="0.25">
      <c r="U399" s="26"/>
      <c r="V399" s="20"/>
      <c r="W399" s="20"/>
      <c r="X399" s="22"/>
      <c r="Y399" s="18"/>
      <c r="Z399" s="18"/>
      <c r="AJ399" s="24"/>
      <c r="AK399" s="20"/>
      <c r="AL399" s="20"/>
      <c r="AM399" s="22"/>
      <c r="AN399" s="18"/>
    </row>
    <row r="400" spans="21:40" x14ac:dyDescent="0.25">
      <c r="U400" s="26"/>
      <c r="V400" s="20"/>
      <c r="W400" s="20"/>
      <c r="X400" s="22"/>
      <c r="Y400" s="18"/>
      <c r="Z400" s="18"/>
      <c r="AJ400" s="24"/>
      <c r="AK400" s="20"/>
      <c r="AL400" s="20"/>
      <c r="AM400" s="22"/>
      <c r="AN400" s="18"/>
    </row>
    <row r="401" spans="21:40" x14ac:dyDescent="0.25">
      <c r="U401" s="26"/>
      <c r="V401" s="20"/>
      <c r="W401" s="20"/>
      <c r="X401" s="22"/>
      <c r="Y401" s="18"/>
      <c r="Z401" s="18"/>
      <c r="AJ401" s="24"/>
      <c r="AK401" s="20"/>
      <c r="AL401" s="20"/>
      <c r="AM401" s="22"/>
      <c r="AN401" s="18"/>
    </row>
    <row r="402" spans="21:40" x14ac:dyDescent="0.25">
      <c r="U402" s="26"/>
      <c r="V402" s="20"/>
      <c r="W402" s="20"/>
      <c r="X402" s="22"/>
      <c r="Y402" s="18"/>
      <c r="Z402" s="18"/>
      <c r="AJ402" s="24"/>
      <c r="AK402" s="20"/>
      <c r="AL402" s="20"/>
      <c r="AM402" s="22"/>
      <c r="AN402" s="18"/>
    </row>
    <row r="403" spans="21:40" x14ac:dyDescent="0.25">
      <c r="U403" s="26"/>
      <c r="V403" s="20"/>
      <c r="W403" s="20"/>
      <c r="X403" s="22"/>
      <c r="Y403" s="18"/>
      <c r="Z403" s="18"/>
      <c r="AJ403" s="24"/>
      <c r="AK403" s="20"/>
      <c r="AL403" s="20"/>
      <c r="AM403" s="22"/>
      <c r="AN403" s="18"/>
    </row>
    <row r="404" spans="21:40" x14ac:dyDescent="0.25">
      <c r="U404" s="26"/>
      <c r="V404" s="20"/>
      <c r="W404" s="20"/>
      <c r="X404" s="22"/>
      <c r="Y404" s="18"/>
      <c r="Z404" s="18"/>
      <c r="AJ404" s="24"/>
      <c r="AK404" s="20"/>
      <c r="AL404" s="20"/>
      <c r="AM404" s="22"/>
      <c r="AN404" s="18"/>
    </row>
    <row r="405" spans="21:40" x14ac:dyDescent="0.25">
      <c r="U405" s="26"/>
      <c r="V405" s="20"/>
      <c r="W405" s="20"/>
      <c r="X405" s="22"/>
      <c r="Y405" s="18"/>
      <c r="Z405" s="18"/>
      <c r="AJ405" s="24"/>
      <c r="AK405" s="20"/>
      <c r="AL405" s="20"/>
      <c r="AM405" s="22"/>
      <c r="AN405" s="18"/>
    </row>
    <row r="406" spans="21:40" x14ac:dyDescent="0.25">
      <c r="U406" s="26"/>
      <c r="V406" s="20"/>
      <c r="W406" s="20"/>
      <c r="X406" s="22"/>
      <c r="Y406" s="18"/>
      <c r="Z406" s="18"/>
      <c r="AJ406" s="24"/>
      <c r="AK406" s="20"/>
      <c r="AL406" s="20"/>
      <c r="AM406" s="22"/>
      <c r="AN406" s="18"/>
    </row>
    <row r="407" spans="21:40" x14ac:dyDescent="0.25">
      <c r="U407" s="26"/>
      <c r="V407" s="20"/>
      <c r="W407" s="20"/>
      <c r="X407" s="22"/>
      <c r="Y407" s="18"/>
      <c r="Z407" s="18"/>
      <c r="AJ407" s="24"/>
      <c r="AK407" s="20"/>
      <c r="AL407" s="20"/>
      <c r="AM407" s="22"/>
      <c r="AN407" s="18"/>
    </row>
    <row r="408" spans="21:40" x14ac:dyDescent="0.25">
      <c r="U408" s="26"/>
      <c r="V408" s="20"/>
      <c r="W408" s="20"/>
      <c r="X408" s="22"/>
      <c r="Y408" s="18"/>
      <c r="Z408" s="18"/>
      <c r="AJ408" s="24"/>
      <c r="AK408" s="20"/>
      <c r="AL408" s="20"/>
      <c r="AM408" s="22"/>
      <c r="AN408" s="18"/>
    </row>
    <row r="409" spans="21:40" x14ac:dyDescent="0.25">
      <c r="U409" s="26"/>
      <c r="V409" s="20"/>
      <c r="W409" s="20"/>
      <c r="X409" s="22"/>
      <c r="Y409" s="18"/>
      <c r="Z409" s="18"/>
      <c r="AJ409" s="24"/>
      <c r="AK409" s="20"/>
      <c r="AL409" s="20"/>
      <c r="AM409" s="22"/>
      <c r="AN409" s="18"/>
    </row>
    <row r="410" spans="21:40" x14ac:dyDescent="0.25">
      <c r="U410" s="26"/>
      <c r="V410" s="20"/>
      <c r="W410" s="20"/>
      <c r="X410" s="22"/>
      <c r="Y410" s="18"/>
      <c r="Z410" s="18"/>
      <c r="AJ410" s="24"/>
      <c r="AK410" s="20"/>
      <c r="AL410" s="20"/>
      <c r="AM410" s="22"/>
      <c r="AN410" s="18"/>
    </row>
    <row r="411" spans="21:40" x14ac:dyDescent="0.25">
      <c r="U411" s="26"/>
      <c r="V411" s="20"/>
      <c r="W411" s="20"/>
      <c r="X411" s="22"/>
      <c r="Y411" s="18"/>
      <c r="Z411" s="18"/>
      <c r="AJ411" s="24"/>
      <c r="AK411" s="20"/>
      <c r="AL411" s="20"/>
      <c r="AM411" s="22"/>
      <c r="AN411" s="18"/>
    </row>
    <row r="412" spans="21:40" x14ac:dyDescent="0.25">
      <c r="U412" s="26"/>
      <c r="V412" s="20"/>
      <c r="W412" s="20"/>
      <c r="X412" s="22"/>
      <c r="Y412" s="18"/>
      <c r="Z412" s="18"/>
      <c r="AJ412" s="24"/>
      <c r="AK412" s="20"/>
      <c r="AL412" s="20"/>
      <c r="AM412" s="22"/>
      <c r="AN412" s="18"/>
    </row>
    <row r="413" spans="21:40" x14ac:dyDescent="0.25">
      <c r="U413" s="26"/>
      <c r="V413" s="20"/>
      <c r="W413" s="20"/>
      <c r="X413" s="22"/>
      <c r="Y413" s="18"/>
      <c r="Z413" s="18"/>
      <c r="AJ413" s="24"/>
      <c r="AK413" s="20"/>
      <c r="AL413" s="20"/>
      <c r="AM413" s="22"/>
      <c r="AN413" s="18"/>
    </row>
    <row r="414" spans="21:40" x14ac:dyDescent="0.25">
      <c r="U414" s="26"/>
      <c r="V414" s="20"/>
      <c r="W414" s="20"/>
      <c r="X414" s="22"/>
      <c r="Y414" s="18"/>
      <c r="Z414" s="18"/>
      <c r="AJ414" s="24"/>
      <c r="AK414" s="20"/>
      <c r="AL414" s="20"/>
      <c r="AM414" s="22"/>
      <c r="AN414" s="18"/>
    </row>
    <row r="415" spans="21:40" x14ac:dyDescent="0.25">
      <c r="U415" s="26"/>
      <c r="V415" s="20"/>
      <c r="W415" s="20"/>
      <c r="X415" s="22"/>
      <c r="Y415" s="18"/>
      <c r="Z415" s="18"/>
      <c r="AJ415" s="24"/>
      <c r="AK415" s="20"/>
      <c r="AL415" s="20"/>
      <c r="AM415" s="22"/>
      <c r="AN415" s="18"/>
    </row>
    <row r="416" spans="21:40" x14ac:dyDescent="0.25">
      <c r="U416" s="26"/>
      <c r="V416" s="20"/>
      <c r="W416" s="20"/>
      <c r="X416" s="22"/>
      <c r="Y416" s="18"/>
      <c r="Z416" s="18"/>
      <c r="AJ416" s="24"/>
      <c r="AK416" s="20"/>
      <c r="AL416" s="20"/>
      <c r="AM416" s="22"/>
      <c r="AN416" s="18"/>
    </row>
    <row r="417" spans="21:40" x14ac:dyDescent="0.25">
      <c r="U417" s="26"/>
      <c r="V417" s="20"/>
      <c r="W417" s="20"/>
      <c r="X417" s="22"/>
      <c r="Y417" s="18"/>
      <c r="Z417" s="18"/>
      <c r="AJ417" s="24"/>
      <c r="AK417" s="20"/>
      <c r="AL417" s="20"/>
      <c r="AM417" s="22"/>
      <c r="AN417" s="18"/>
    </row>
    <row r="418" spans="21:40" x14ac:dyDescent="0.25">
      <c r="U418" s="26"/>
      <c r="V418" s="20"/>
      <c r="W418" s="20"/>
      <c r="X418" s="22"/>
      <c r="Y418" s="18"/>
      <c r="Z418" s="18"/>
      <c r="AJ418" s="19"/>
      <c r="AK418" s="20"/>
      <c r="AL418" s="20"/>
      <c r="AM418" s="22"/>
      <c r="AN418" s="23"/>
    </row>
    <row r="419" spans="21:40" x14ac:dyDescent="0.25">
      <c r="U419" s="26"/>
      <c r="V419" s="20"/>
      <c r="W419" s="20"/>
      <c r="X419" s="22"/>
      <c r="Y419" s="18"/>
      <c r="Z419" s="18"/>
      <c r="AJ419" s="24"/>
      <c r="AK419" s="20"/>
      <c r="AL419" s="20"/>
      <c r="AM419" s="22"/>
      <c r="AN419" s="18"/>
    </row>
    <row r="420" spans="21:40" x14ac:dyDescent="0.25">
      <c r="U420" s="26"/>
      <c r="V420" s="20"/>
      <c r="W420" s="20"/>
      <c r="X420" s="22"/>
      <c r="Y420" s="18"/>
      <c r="Z420" s="18"/>
      <c r="AJ420" s="24"/>
      <c r="AK420" s="20"/>
      <c r="AL420" s="20"/>
      <c r="AM420" s="22"/>
      <c r="AN420" s="18"/>
    </row>
    <row r="421" spans="21:40" x14ac:dyDescent="0.25">
      <c r="U421" s="26"/>
      <c r="V421" s="20"/>
      <c r="W421" s="20"/>
      <c r="X421" s="22"/>
      <c r="Y421" s="18"/>
      <c r="Z421" s="18"/>
      <c r="AJ421" s="24"/>
      <c r="AK421" s="20"/>
      <c r="AL421" s="20"/>
      <c r="AM421" s="22"/>
      <c r="AN421" s="18"/>
    </row>
    <row r="422" spans="21:40" x14ac:dyDescent="0.25">
      <c r="U422" s="26"/>
      <c r="V422" s="20"/>
      <c r="W422" s="20"/>
      <c r="X422" s="22"/>
      <c r="Y422" s="18"/>
      <c r="Z422" s="18"/>
      <c r="AJ422" s="24"/>
      <c r="AK422" s="20"/>
      <c r="AL422" s="20"/>
      <c r="AM422" s="22"/>
      <c r="AN422" s="18"/>
    </row>
    <row r="423" spans="21:40" x14ac:dyDescent="0.25">
      <c r="U423" s="26"/>
      <c r="V423" s="20"/>
      <c r="W423" s="20"/>
      <c r="X423" s="22"/>
      <c r="Y423" s="18"/>
      <c r="Z423" s="18"/>
      <c r="AJ423" s="24"/>
      <c r="AK423" s="20"/>
      <c r="AL423" s="20"/>
      <c r="AM423" s="22"/>
      <c r="AN423" s="18"/>
    </row>
    <row r="424" spans="21:40" x14ac:dyDescent="0.25">
      <c r="U424" s="26"/>
      <c r="V424" s="20"/>
      <c r="W424" s="20"/>
      <c r="X424" s="22"/>
      <c r="Y424" s="18"/>
      <c r="Z424" s="18"/>
      <c r="AJ424" s="24"/>
      <c r="AK424" s="20"/>
      <c r="AL424" s="20"/>
      <c r="AM424" s="22"/>
      <c r="AN424" s="18"/>
    </row>
    <row r="425" spans="21:40" x14ac:dyDescent="0.25">
      <c r="U425" s="26"/>
      <c r="V425" s="20"/>
      <c r="W425" s="20"/>
      <c r="X425" s="22"/>
      <c r="Y425" s="18"/>
      <c r="Z425" s="18"/>
      <c r="AJ425" s="24"/>
      <c r="AK425" s="20"/>
      <c r="AL425" s="20"/>
      <c r="AM425" s="22"/>
      <c r="AN425" s="18"/>
    </row>
    <row r="426" spans="21:40" x14ac:dyDescent="0.25">
      <c r="U426" s="26"/>
      <c r="V426" s="20"/>
      <c r="W426" s="20"/>
      <c r="X426" s="22"/>
      <c r="Y426" s="18"/>
      <c r="Z426" s="18"/>
      <c r="AJ426" s="24"/>
      <c r="AK426" s="20"/>
      <c r="AL426" s="20"/>
      <c r="AM426" s="22"/>
      <c r="AN426" s="18"/>
    </row>
    <row r="427" spans="21:40" x14ac:dyDescent="0.25">
      <c r="U427" s="26"/>
      <c r="V427" s="20"/>
      <c r="W427" s="20"/>
      <c r="X427" s="22"/>
      <c r="Y427" s="18"/>
      <c r="Z427" s="18"/>
      <c r="AJ427" s="24"/>
      <c r="AK427" s="20"/>
      <c r="AL427" s="20"/>
      <c r="AM427" s="22"/>
      <c r="AN427" s="18"/>
    </row>
    <row r="428" spans="21:40" x14ac:dyDescent="0.25">
      <c r="U428" s="26"/>
      <c r="V428" s="20"/>
      <c r="W428" s="20"/>
      <c r="X428" s="22"/>
      <c r="Y428" s="18"/>
      <c r="Z428" s="18"/>
      <c r="AJ428" s="24"/>
      <c r="AK428" s="20"/>
      <c r="AL428" s="20"/>
      <c r="AM428" s="22"/>
      <c r="AN428" s="18"/>
    </row>
    <row r="429" spans="21:40" x14ac:dyDescent="0.25">
      <c r="U429" s="26"/>
      <c r="V429" s="20"/>
      <c r="W429" s="20"/>
      <c r="X429" s="22"/>
      <c r="Y429" s="18"/>
      <c r="Z429" s="18"/>
      <c r="AJ429" s="24"/>
      <c r="AK429" s="20"/>
      <c r="AL429" s="20"/>
      <c r="AM429" s="22"/>
      <c r="AN429" s="23"/>
    </row>
    <row r="430" spans="21:40" x14ac:dyDescent="0.25">
      <c r="U430" s="26"/>
      <c r="V430" s="20"/>
      <c r="W430" s="20"/>
      <c r="X430" s="22"/>
      <c r="Y430" s="18"/>
      <c r="Z430" s="18"/>
      <c r="AJ430" s="24"/>
      <c r="AK430" s="20"/>
      <c r="AL430" s="20"/>
      <c r="AM430" s="22"/>
      <c r="AN430" s="23"/>
    </row>
    <row r="431" spans="21:40" x14ac:dyDescent="0.25">
      <c r="U431" s="26"/>
      <c r="V431" s="20"/>
      <c r="W431" s="20"/>
      <c r="X431" s="22"/>
      <c r="Y431" s="18"/>
      <c r="Z431" s="18"/>
      <c r="AJ431" s="24"/>
      <c r="AK431" s="20"/>
      <c r="AL431" s="20"/>
      <c r="AM431" s="22"/>
      <c r="AN431" s="18"/>
    </row>
    <row r="432" spans="21:40" x14ac:dyDescent="0.25">
      <c r="U432" s="26"/>
      <c r="V432" s="20"/>
      <c r="W432" s="20"/>
      <c r="X432" s="22"/>
      <c r="Y432" s="18"/>
      <c r="Z432" s="18"/>
      <c r="AJ432" s="24"/>
      <c r="AK432" s="20"/>
      <c r="AL432" s="20"/>
      <c r="AM432" s="22"/>
      <c r="AN432" s="18"/>
    </row>
    <row r="433" spans="21:40" x14ac:dyDescent="0.25">
      <c r="U433" s="26"/>
      <c r="V433" s="20"/>
      <c r="W433" s="20"/>
      <c r="X433" s="22"/>
      <c r="Y433" s="18"/>
      <c r="Z433" s="18"/>
      <c r="AJ433" s="24"/>
      <c r="AK433" s="20"/>
      <c r="AL433" s="20"/>
      <c r="AM433" s="22"/>
      <c r="AN433" s="23"/>
    </row>
    <row r="434" spans="21:40" x14ac:dyDescent="0.25">
      <c r="U434" s="26"/>
      <c r="V434" s="20"/>
      <c r="W434" s="20"/>
      <c r="X434" s="22"/>
      <c r="Y434" s="18"/>
      <c r="Z434" s="18"/>
      <c r="AJ434" s="24"/>
      <c r="AK434" s="20"/>
      <c r="AL434" s="20"/>
      <c r="AM434" s="22"/>
      <c r="AN434" s="18"/>
    </row>
    <row r="435" spans="21:40" x14ac:dyDescent="0.25">
      <c r="U435" s="26"/>
      <c r="V435" s="20"/>
      <c r="W435" s="20"/>
      <c r="X435" s="22"/>
      <c r="Y435" s="18"/>
      <c r="Z435" s="18"/>
      <c r="AJ435" s="24"/>
      <c r="AK435" s="20"/>
      <c r="AL435" s="20"/>
      <c r="AM435" s="22"/>
      <c r="AN435" s="18"/>
    </row>
    <row r="436" spans="21:40" x14ac:dyDescent="0.25">
      <c r="U436" s="30"/>
      <c r="V436" s="20"/>
      <c r="W436" s="20"/>
      <c r="X436" s="22"/>
      <c r="Y436" s="23"/>
      <c r="Z436" s="23"/>
      <c r="AJ436" s="24"/>
      <c r="AK436" s="20"/>
      <c r="AL436" s="20"/>
      <c r="AM436" s="22"/>
      <c r="AN436" s="18"/>
    </row>
    <row r="437" spans="21:40" x14ac:dyDescent="0.25">
      <c r="U437" s="26"/>
      <c r="V437" s="20"/>
      <c r="W437" s="20"/>
      <c r="X437" s="22"/>
      <c r="Y437" s="18"/>
      <c r="Z437" s="18"/>
      <c r="AJ437" s="24"/>
      <c r="AK437" s="20"/>
      <c r="AL437" s="20"/>
      <c r="AM437" s="22"/>
      <c r="AN437" s="23"/>
    </row>
    <row r="438" spans="21:40" x14ac:dyDescent="0.25">
      <c r="U438" s="26"/>
      <c r="V438" s="20"/>
      <c r="W438" s="20"/>
      <c r="X438" s="22"/>
      <c r="Y438" s="18"/>
      <c r="Z438" s="18"/>
      <c r="AJ438" s="24"/>
      <c r="AK438" s="20"/>
      <c r="AL438" s="20"/>
      <c r="AM438" s="22"/>
      <c r="AN438" s="23"/>
    </row>
    <row r="439" spans="21:40" x14ac:dyDescent="0.25">
      <c r="U439" s="26"/>
      <c r="V439" s="20"/>
      <c r="W439" s="20"/>
      <c r="X439" s="22"/>
      <c r="Y439" s="18"/>
      <c r="Z439" s="18"/>
      <c r="AJ439" s="24"/>
      <c r="AK439" s="20"/>
      <c r="AL439" s="20"/>
      <c r="AM439" s="22"/>
      <c r="AN439" s="23"/>
    </row>
    <row r="440" spans="21:40" x14ac:dyDescent="0.25">
      <c r="U440" s="26"/>
      <c r="V440" s="20"/>
      <c r="W440" s="20"/>
      <c r="X440" s="22"/>
      <c r="Y440" s="18"/>
      <c r="Z440" s="18"/>
      <c r="AJ440" s="24"/>
      <c r="AK440" s="20"/>
      <c r="AL440" s="20"/>
      <c r="AM440" s="22"/>
      <c r="AN440" s="18"/>
    </row>
    <row r="441" spans="21:40" x14ac:dyDescent="0.25">
      <c r="U441" s="26"/>
      <c r="V441" s="20"/>
      <c r="W441" s="20"/>
      <c r="X441" s="22"/>
      <c r="Y441" s="18"/>
      <c r="Z441" s="18"/>
      <c r="AJ441" s="24"/>
      <c r="AK441" s="20"/>
      <c r="AL441" s="20"/>
      <c r="AM441" s="22"/>
      <c r="AN441" s="23"/>
    </row>
    <row r="442" spans="21:40" x14ac:dyDescent="0.25">
      <c r="U442" s="26"/>
      <c r="V442" s="20"/>
      <c r="W442" s="20"/>
      <c r="X442" s="22"/>
      <c r="Y442" s="18"/>
      <c r="Z442" s="18"/>
      <c r="AJ442" s="24"/>
      <c r="AK442" s="20"/>
      <c r="AL442" s="20"/>
      <c r="AM442" s="22"/>
      <c r="AN442" s="23"/>
    </row>
    <row r="443" spans="21:40" x14ac:dyDescent="0.25">
      <c r="U443" s="26"/>
      <c r="V443" s="20"/>
      <c r="W443" s="20"/>
      <c r="X443" s="22"/>
      <c r="Y443" s="18"/>
      <c r="Z443" s="18"/>
      <c r="AJ443" s="24"/>
      <c r="AK443" s="20"/>
      <c r="AL443" s="20"/>
      <c r="AM443" s="22"/>
      <c r="AN443" s="18"/>
    </row>
    <row r="444" spans="21:40" x14ac:dyDescent="0.25">
      <c r="U444" s="26"/>
      <c r="V444" s="20"/>
      <c r="W444" s="20"/>
      <c r="X444" s="22"/>
      <c r="Y444" s="18"/>
      <c r="Z444" s="18"/>
      <c r="AJ444" s="24"/>
      <c r="AK444" s="20"/>
      <c r="AL444" s="20"/>
      <c r="AM444" s="22"/>
      <c r="AN444" s="18"/>
    </row>
    <row r="445" spans="21:40" x14ac:dyDescent="0.25">
      <c r="U445" s="26"/>
      <c r="V445" s="20"/>
      <c r="W445" s="20"/>
      <c r="X445" s="22"/>
      <c r="Y445" s="18"/>
      <c r="Z445" s="18"/>
      <c r="AJ445" s="24"/>
      <c r="AK445" s="20"/>
      <c r="AL445" s="20"/>
      <c r="AM445" s="22"/>
      <c r="AN445" s="18"/>
    </row>
    <row r="446" spans="21:40" x14ac:dyDescent="0.25">
      <c r="U446" s="26"/>
      <c r="V446" s="20"/>
      <c r="W446" s="20"/>
      <c r="X446" s="22"/>
      <c r="Y446" s="18"/>
      <c r="Z446" s="18"/>
      <c r="AJ446" s="24"/>
      <c r="AK446" s="20"/>
      <c r="AL446" s="20"/>
      <c r="AM446" s="22"/>
      <c r="AN446" s="18"/>
    </row>
    <row r="447" spans="21:40" x14ac:dyDescent="0.25">
      <c r="U447" s="26"/>
      <c r="V447" s="20"/>
      <c r="W447" s="20"/>
      <c r="X447" s="22"/>
      <c r="Y447" s="23"/>
      <c r="Z447" s="23"/>
      <c r="AJ447" s="24"/>
      <c r="AK447" s="20"/>
      <c r="AL447" s="20"/>
      <c r="AM447" s="22"/>
      <c r="AN447" s="18"/>
    </row>
    <row r="448" spans="21:40" x14ac:dyDescent="0.25">
      <c r="U448" s="26"/>
      <c r="V448" s="20"/>
      <c r="W448" s="20"/>
      <c r="X448" s="22"/>
      <c r="Y448" s="23"/>
      <c r="Z448" s="23"/>
      <c r="AJ448" s="24"/>
      <c r="AK448" s="20"/>
      <c r="AL448" s="20"/>
      <c r="AM448" s="22"/>
      <c r="AN448" s="18"/>
    </row>
    <row r="449" spans="21:40" x14ac:dyDescent="0.25">
      <c r="U449" s="26"/>
      <c r="V449" s="20"/>
      <c r="W449" s="20"/>
      <c r="X449" s="22"/>
      <c r="Y449" s="18"/>
      <c r="Z449" s="18"/>
      <c r="AJ449" s="24"/>
      <c r="AK449" s="20"/>
      <c r="AL449" s="20"/>
      <c r="AM449" s="22"/>
      <c r="AN449" s="18"/>
    </row>
    <row r="450" spans="21:40" x14ac:dyDescent="0.25">
      <c r="U450" s="26"/>
      <c r="V450" s="20"/>
      <c r="W450" s="20"/>
      <c r="X450" s="22"/>
      <c r="Y450" s="18"/>
      <c r="Z450" s="18"/>
      <c r="AJ450" s="24"/>
      <c r="AK450" s="20"/>
      <c r="AL450" s="20"/>
      <c r="AM450" s="22"/>
      <c r="AN450" s="23"/>
    </row>
    <row r="451" spans="21:40" x14ac:dyDescent="0.25">
      <c r="U451" s="26"/>
      <c r="V451" s="20"/>
      <c r="W451" s="20"/>
      <c r="X451" s="22"/>
      <c r="Y451" s="23"/>
      <c r="Z451" s="23"/>
      <c r="AJ451" s="24"/>
      <c r="AK451" s="20"/>
      <c r="AL451" s="20"/>
      <c r="AM451" s="22"/>
      <c r="AN451" s="18"/>
    </row>
    <row r="452" spans="21:40" x14ac:dyDescent="0.25">
      <c r="U452" s="26"/>
      <c r="V452" s="20"/>
      <c r="W452" s="20"/>
      <c r="X452" s="22"/>
      <c r="Y452" s="18"/>
      <c r="Z452" s="18"/>
      <c r="AJ452" s="24"/>
      <c r="AK452" s="20"/>
      <c r="AL452" s="20"/>
      <c r="AM452" s="22"/>
      <c r="AN452" s="18"/>
    </row>
    <row r="453" spans="21:40" x14ac:dyDescent="0.25">
      <c r="U453" s="26"/>
      <c r="V453" s="20"/>
      <c r="W453" s="20"/>
      <c r="X453" s="22"/>
      <c r="Y453" s="18"/>
      <c r="Z453" s="18"/>
      <c r="AJ453" s="24"/>
      <c r="AK453" s="20"/>
      <c r="AL453" s="20"/>
      <c r="AM453" s="22"/>
      <c r="AN453" s="18"/>
    </row>
    <row r="454" spans="21:40" x14ac:dyDescent="0.25">
      <c r="U454" s="26"/>
      <c r="V454" s="20"/>
      <c r="W454" s="20"/>
      <c r="X454" s="22"/>
      <c r="Y454" s="18"/>
      <c r="Z454" s="18"/>
      <c r="AJ454" s="24"/>
      <c r="AK454" s="20"/>
      <c r="AL454" s="20"/>
      <c r="AM454" s="22"/>
      <c r="AN454" s="18"/>
    </row>
    <row r="455" spans="21:40" x14ac:dyDescent="0.25">
      <c r="U455" s="26"/>
      <c r="V455" s="20"/>
      <c r="W455" s="20"/>
      <c r="X455" s="22"/>
      <c r="Y455" s="23"/>
      <c r="Z455" s="23"/>
      <c r="AJ455" s="24"/>
      <c r="AK455" s="20"/>
      <c r="AL455" s="20"/>
      <c r="AM455" s="22"/>
      <c r="AN455" s="18"/>
    </row>
    <row r="456" spans="21:40" x14ac:dyDescent="0.25">
      <c r="U456" s="26"/>
      <c r="V456" s="20"/>
      <c r="W456" s="20"/>
      <c r="X456" s="22"/>
      <c r="Y456" s="23"/>
      <c r="Z456" s="23"/>
      <c r="AJ456" s="24"/>
      <c r="AK456" s="20"/>
      <c r="AL456" s="20"/>
      <c r="AM456" s="22"/>
      <c r="AN456" s="18"/>
    </row>
    <row r="457" spans="21:40" x14ac:dyDescent="0.25">
      <c r="U457" s="26"/>
      <c r="V457" s="20"/>
      <c r="W457" s="20"/>
      <c r="X457" s="22"/>
      <c r="Y457" s="23"/>
      <c r="Z457" s="23"/>
      <c r="AJ457" s="24"/>
      <c r="AK457" s="20"/>
      <c r="AL457" s="20"/>
      <c r="AM457" s="22"/>
      <c r="AN457" s="18"/>
    </row>
    <row r="458" spans="21:40" x14ac:dyDescent="0.25">
      <c r="U458" s="26"/>
      <c r="V458" s="20"/>
      <c r="W458" s="20"/>
      <c r="X458" s="22"/>
      <c r="Y458" s="18"/>
      <c r="Z458" s="18"/>
      <c r="AJ458" s="24"/>
      <c r="AK458" s="20"/>
      <c r="AL458" s="20"/>
      <c r="AM458" s="22"/>
      <c r="AN458" s="18"/>
    </row>
    <row r="459" spans="21:40" x14ac:dyDescent="0.25">
      <c r="U459" s="26"/>
      <c r="V459" s="20"/>
      <c r="W459" s="20"/>
      <c r="X459" s="22"/>
      <c r="Y459" s="23"/>
      <c r="Z459" s="23"/>
      <c r="AJ459" s="24"/>
      <c r="AK459" s="20"/>
      <c r="AL459" s="20"/>
      <c r="AM459" s="22"/>
      <c r="AN459" s="18"/>
    </row>
    <row r="460" spans="21:40" x14ac:dyDescent="0.25">
      <c r="U460" s="26"/>
      <c r="V460" s="20"/>
      <c r="W460" s="20"/>
      <c r="X460" s="22"/>
      <c r="Y460" s="23"/>
      <c r="Z460" s="23"/>
      <c r="AJ460" s="24"/>
      <c r="AK460" s="20"/>
      <c r="AL460" s="20"/>
      <c r="AM460" s="22"/>
      <c r="AN460" s="18"/>
    </row>
    <row r="461" spans="21:40" x14ac:dyDescent="0.25">
      <c r="U461" s="26"/>
      <c r="V461" s="20"/>
      <c r="W461" s="20"/>
      <c r="X461" s="22"/>
      <c r="Y461" s="18"/>
      <c r="Z461" s="18"/>
      <c r="AJ461" s="24"/>
      <c r="AK461" s="20"/>
      <c r="AL461" s="20"/>
      <c r="AM461" s="22"/>
      <c r="AN461" s="18"/>
    </row>
    <row r="462" spans="21:40" x14ac:dyDescent="0.25">
      <c r="U462" s="26"/>
      <c r="V462" s="20"/>
      <c r="W462" s="20"/>
      <c r="X462" s="22"/>
      <c r="Y462" s="18"/>
      <c r="Z462" s="18"/>
      <c r="AJ462" s="24"/>
      <c r="AK462" s="20"/>
      <c r="AL462" s="20"/>
      <c r="AM462" s="22"/>
      <c r="AN462" s="18"/>
    </row>
    <row r="463" spans="21:40" x14ac:dyDescent="0.25">
      <c r="U463" s="26"/>
      <c r="V463" s="20"/>
      <c r="W463" s="20"/>
      <c r="X463" s="22"/>
      <c r="Y463" s="18"/>
      <c r="Z463" s="18"/>
      <c r="AJ463" s="24"/>
      <c r="AK463" s="20"/>
      <c r="AL463" s="20"/>
      <c r="AM463" s="22"/>
      <c r="AN463" s="18"/>
    </row>
    <row r="464" spans="21:40" x14ac:dyDescent="0.25">
      <c r="U464" s="26"/>
      <c r="V464" s="20"/>
      <c r="W464" s="20"/>
      <c r="X464" s="22"/>
      <c r="Y464" s="18"/>
      <c r="Z464" s="18"/>
      <c r="AJ464" s="24"/>
      <c r="AK464" s="20"/>
      <c r="AL464" s="20"/>
      <c r="AM464" s="22"/>
      <c r="AN464" s="18"/>
    </row>
    <row r="465" spans="21:40" x14ac:dyDescent="0.25">
      <c r="U465" s="26"/>
      <c r="V465" s="20"/>
      <c r="W465" s="20"/>
      <c r="X465" s="22"/>
      <c r="Y465" s="18"/>
      <c r="Z465" s="18"/>
      <c r="AJ465" s="24"/>
      <c r="AK465" s="20"/>
      <c r="AL465" s="20"/>
      <c r="AM465" s="22"/>
      <c r="AN465" s="18"/>
    </row>
    <row r="466" spans="21:40" x14ac:dyDescent="0.25">
      <c r="U466" s="26"/>
      <c r="V466" s="20"/>
      <c r="W466" s="20"/>
      <c r="X466" s="22"/>
      <c r="Y466" s="18"/>
      <c r="Z466" s="18"/>
      <c r="AJ466" s="24"/>
      <c r="AK466" s="20"/>
      <c r="AL466" s="20"/>
      <c r="AM466" s="22"/>
      <c r="AN466" s="18"/>
    </row>
    <row r="467" spans="21:40" x14ac:dyDescent="0.25">
      <c r="U467" s="26"/>
      <c r="V467" s="20"/>
      <c r="W467" s="20"/>
      <c r="X467" s="22"/>
      <c r="Y467" s="18"/>
      <c r="Z467" s="18"/>
      <c r="AJ467" s="24"/>
      <c r="AK467" s="20"/>
      <c r="AL467" s="20"/>
      <c r="AM467" s="22"/>
      <c r="AN467" s="18"/>
    </row>
    <row r="468" spans="21:40" x14ac:dyDescent="0.25">
      <c r="U468" s="26"/>
      <c r="V468" s="20"/>
      <c r="W468" s="20"/>
      <c r="X468" s="22"/>
      <c r="Y468" s="23"/>
      <c r="Z468" s="23"/>
      <c r="AJ468" s="24"/>
      <c r="AK468" s="20"/>
      <c r="AL468" s="20"/>
      <c r="AM468" s="22"/>
      <c r="AN468" s="18"/>
    </row>
    <row r="469" spans="21:40" x14ac:dyDescent="0.25">
      <c r="U469" s="26"/>
      <c r="V469" s="20"/>
      <c r="W469" s="20"/>
      <c r="X469" s="22"/>
      <c r="Y469" s="18"/>
      <c r="Z469" s="18"/>
      <c r="AJ469" s="24"/>
      <c r="AK469" s="20"/>
      <c r="AL469" s="20"/>
      <c r="AM469" s="22"/>
      <c r="AN469" s="18"/>
    </row>
    <row r="470" spans="21:40" x14ac:dyDescent="0.25">
      <c r="U470" s="26"/>
      <c r="V470" s="20"/>
      <c r="W470" s="20"/>
      <c r="X470" s="22"/>
      <c r="Y470" s="18"/>
      <c r="Z470" s="18"/>
      <c r="AJ470" s="24"/>
      <c r="AK470" s="20"/>
      <c r="AL470" s="20"/>
      <c r="AM470" s="22"/>
      <c r="AN470" s="18"/>
    </row>
    <row r="471" spans="21:40" x14ac:dyDescent="0.25">
      <c r="U471" s="26"/>
      <c r="V471" s="20"/>
      <c r="W471" s="20"/>
      <c r="X471" s="22"/>
      <c r="Y471" s="18"/>
      <c r="Z471" s="18"/>
      <c r="AJ471" s="24"/>
      <c r="AK471" s="20"/>
      <c r="AL471" s="20"/>
      <c r="AM471" s="22"/>
      <c r="AN471" s="18"/>
    </row>
    <row r="472" spans="21:40" x14ac:dyDescent="0.25">
      <c r="U472" s="26"/>
      <c r="V472" s="20"/>
      <c r="W472" s="20"/>
      <c r="X472" s="22"/>
      <c r="Y472" s="18"/>
      <c r="Z472" s="18"/>
      <c r="AJ472" s="24"/>
      <c r="AK472" s="20"/>
      <c r="AL472" s="20"/>
      <c r="AM472" s="22"/>
      <c r="AN472" s="18"/>
    </row>
    <row r="473" spans="21:40" x14ac:dyDescent="0.25">
      <c r="U473" s="26"/>
      <c r="V473" s="20"/>
      <c r="W473" s="20"/>
      <c r="X473" s="22"/>
      <c r="Y473" s="18"/>
      <c r="Z473" s="18"/>
      <c r="AJ473" s="24"/>
      <c r="AK473" s="20"/>
      <c r="AL473" s="20"/>
      <c r="AM473" s="22"/>
      <c r="AN473" s="18"/>
    </row>
    <row r="474" spans="21:40" x14ac:dyDescent="0.25">
      <c r="U474" s="26"/>
      <c r="V474" s="20"/>
      <c r="W474" s="20"/>
      <c r="X474" s="22"/>
      <c r="Y474" s="18"/>
      <c r="Z474" s="18"/>
      <c r="AJ474" s="24"/>
      <c r="AK474" s="20"/>
      <c r="AL474" s="20"/>
      <c r="AM474" s="22"/>
      <c r="AN474" s="18"/>
    </row>
    <row r="475" spans="21:40" x14ac:dyDescent="0.25">
      <c r="U475" s="26"/>
      <c r="V475" s="20"/>
      <c r="W475" s="20"/>
      <c r="X475" s="22"/>
      <c r="Y475" s="18"/>
      <c r="Z475" s="18"/>
      <c r="AJ475" s="24"/>
      <c r="AK475" s="20"/>
      <c r="AL475" s="20"/>
      <c r="AM475" s="22"/>
      <c r="AN475" s="18"/>
    </row>
    <row r="476" spans="21:40" x14ac:dyDescent="0.25">
      <c r="U476" s="26"/>
      <c r="V476" s="20"/>
      <c r="W476" s="20"/>
      <c r="X476" s="22"/>
      <c r="Y476" s="18"/>
      <c r="Z476" s="18"/>
      <c r="AJ476" s="24"/>
      <c r="AK476" s="20"/>
      <c r="AL476" s="20"/>
      <c r="AM476" s="22"/>
      <c r="AN476" s="18"/>
    </row>
    <row r="477" spans="21:40" x14ac:dyDescent="0.25">
      <c r="U477" s="26"/>
      <c r="V477" s="20"/>
      <c r="W477" s="20"/>
      <c r="X477" s="22"/>
      <c r="Y477" s="18"/>
      <c r="Z477" s="18"/>
      <c r="AJ477" s="24"/>
      <c r="AK477" s="20"/>
      <c r="AL477" s="20"/>
      <c r="AM477" s="22"/>
      <c r="AN477" s="18"/>
    </row>
    <row r="478" spans="21:40" x14ac:dyDescent="0.25">
      <c r="U478" s="26"/>
      <c r="V478" s="20"/>
      <c r="W478" s="20"/>
      <c r="X478" s="22"/>
      <c r="Y478" s="18"/>
      <c r="Z478" s="18"/>
      <c r="AJ478" s="24"/>
      <c r="AK478" s="20"/>
      <c r="AL478" s="20"/>
      <c r="AM478" s="22"/>
      <c r="AN478" s="18"/>
    </row>
    <row r="479" spans="21:40" x14ac:dyDescent="0.25">
      <c r="U479" s="26"/>
      <c r="V479" s="20"/>
      <c r="W479" s="20"/>
      <c r="X479" s="22"/>
      <c r="Y479" s="18"/>
      <c r="Z479" s="18"/>
      <c r="AJ479" s="24"/>
      <c r="AK479" s="20"/>
      <c r="AL479" s="20"/>
      <c r="AM479" s="22"/>
      <c r="AN479" s="18"/>
    </row>
    <row r="480" spans="21:40" x14ac:dyDescent="0.25">
      <c r="U480" s="26"/>
      <c r="V480" s="20"/>
      <c r="W480" s="20"/>
      <c r="X480" s="22"/>
      <c r="Y480" s="18"/>
      <c r="Z480" s="18"/>
      <c r="AJ480" s="24"/>
      <c r="AK480" s="20"/>
      <c r="AL480" s="20"/>
      <c r="AM480" s="22"/>
      <c r="AN480" s="18"/>
    </row>
    <row r="481" spans="21:40" x14ac:dyDescent="0.25">
      <c r="U481" s="26"/>
      <c r="V481" s="20"/>
      <c r="W481" s="20"/>
      <c r="X481" s="22"/>
      <c r="Y481" s="18"/>
      <c r="Z481" s="18"/>
      <c r="AJ481" s="19"/>
      <c r="AK481" s="20"/>
      <c r="AL481" s="20"/>
      <c r="AM481" s="22"/>
      <c r="AN481" s="23"/>
    </row>
    <row r="482" spans="21:40" x14ac:dyDescent="0.25">
      <c r="U482" s="26"/>
      <c r="V482" s="20"/>
      <c r="W482" s="20"/>
      <c r="X482" s="22"/>
      <c r="Y482" s="18"/>
      <c r="Z482" s="18"/>
      <c r="AJ482" s="19"/>
      <c r="AK482" s="20"/>
      <c r="AL482" s="20"/>
      <c r="AM482" s="22"/>
      <c r="AN482" s="23"/>
    </row>
    <row r="483" spans="21:40" x14ac:dyDescent="0.25">
      <c r="U483" s="26"/>
      <c r="V483" s="20"/>
      <c r="W483" s="20"/>
      <c r="X483" s="22"/>
      <c r="Y483" s="18"/>
      <c r="Z483" s="18"/>
      <c r="AJ483" s="19"/>
      <c r="AK483" s="20"/>
      <c r="AL483" s="20"/>
      <c r="AM483" s="22"/>
      <c r="AN483" s="23"/>
    </row>
    <row r="484" spans="21:40" x14ac:dyDescent="0.25">
      <c r="U484" s="26"/>
      <c r="V484" s="20"/>
      <c r="W484" s="20"/>
      <c r="X484" s="22"/>
      <c r="Y484" s="18"/>
      <c r="Z484" s="18"/>
      <c r="AJ484" s="19"/>
      <c r="AK484" s="20"/>
      <c r="AL484" s="20"/>
      <c r="AM484" s="22"/>
      <c r="AN484" s="23"/>
    </row>
    <row r="485" spans="21:40" x14ac:dyDescent="0.25">
      <c r="U485" s="26"/>
      <c r="V485" s="20"/>
      <c r="W485" s="20"/>
      <c r="X485" s="22"/>
      <c r="Y485" s="18"/>
      <c r="Z485" s="18"/>
      <c r="AJ485" s="24"/>
      <c r="AK485" s="20"/>
      <c r="AL485" s="20"/>
      <c r="AM485" s="22"/>
      <c r="AN485" s="23"/>
    </row>
    <row r="486" spans="21:40" x14ac:dyDescent="0.25">
      <c r="U486" s="26"/>
      <c r="V486" s="20"/>
      <c r="W486" s="20"/>
      <c r="X486" s="22"/>
      <c r="Y486" s="18"/>
      <c r="Z486" s="18"/>
      <c r="AJ486" s="24"/>
      <c r="AK486" s="20"/>
      <c r="AL486" s="20"/>
      <c r="AM486" s="22"/>
      <c r="AN486" s="18"/>
    </row>
    <row r="487" spans="21:40" x14ac:dyDescent="0.25">
      <c r="U487" s="26"/>
      <c r="V487" s="20"/>
      <c r="W487" s="20"/>
      <c r="X487" s="22"/>
      <c r="Y487" s="18"/>
      <c r="Z487" s="18"/>
      <c r="AJ487" s="24"/>
      <c r="AK487" s="20"/>
      <c r="AL487" s="20"/>
      <c r="AM487" s="22"/>
      <c r="AN487" s="18"/>
    </row>
    <row r="488" spans="21:40" x14ac:dyDescent="0.25">
      <c r="U488" s="26"/>
      <c r="V488" s="20"/>
      <c r="W488" s="20"/>
      <c r="X488" s="22"/>
      <c r="Y488" s="18"/>
      <c r="Z488" s="18"/>
      <c r="AJ488" s="24"/>
      <c r="AK488" s="20"/>
      <c r="AL488" s="20"/>
      <c r="AM488" s="22"/>
      <c r="AN488" s="18"/>
    </row>
    <row r="489" spans="21:40" x14ac:dyDescent="0.25">
      <c r="U489" s="26"/>
      <c r="V489" s="20"/>
      <c r="W489" s="20"/>
      <c r="X489" s="22"/>
      <c r="Y489" s="18"/>
      <c r="Z489" s="18"/>
      <c r="AJ489" s="24"/>
      <c r="AK489" s="20"/>
      <c r="AL489" s="20"/>
      <c r="AM489" s="22"/>
      <c r="AN489" s="18"/>
    </row>
    <row r="490" spans="21:40" x14ac:dyDescent="0.25">
      <c r="U490" s="26"/>
      <c r="V490" s="20"/>
      <c r="W490" s="20"/>
      <c r="X490" s="22"/>
      <c r="Y490" s="18"/>
      <c r="Z490" s="18"/>
      <c r="AJ490" s="24"/>
      <c r="AK490" s="20"/>
      <c r="AL490" s="20"/>
      <c r="AM490" s="22"/>
      <c r="AN490" s="18"/>
    </row>
    <row r="491" spans="21:40" x14ac:dyDescent="0.25">
      <c r="U491" s="26"/>
      <c r="V491" s="20"/>
      <c r="W491" s="20"/>
      <c r="X491" s="22"/>
      <c r="Y491" s="18"/>
      <c r="Z491" s="18"/>
      <c r="AJ491" s="24"/>
      <c r="AK491" s="20"/>
      <c r="AL491" s="20"/>
      <c r="AM491" s="22"/>
      <c r="AN491" s="18"/>
    </row>
    <row r="492" spans="21:40" x14ac:dyDescent="0.25">
      <c r="U492" s="26"/>
      <c r="V492" s="20"/>
      <c r="W492" s="20"/>
      <c r="X492" s="22"/>
      <c r="Y492" s="18"/>
      <c r="Z492" s="18"/>
      <c r="AJ492" s="24"/>
      <c r="AK492" s="20"/>
      <c r="AL492" s="20"/>
      <c r="AM492" s="22"/>
      <c r="AN492" s="18"/>
    </row>
    <row r="493" spans="21:40" x14ac:dyDescent="0.25">
      <c r="U493" s="26"/>
      <c r="V493" s="20"/>
      <c r="W493" s="20"/>
      <c r="X493" s="22"/>
      <c r="Y493" s="18"/>
      <c r="Z493" s="18"/>
      <c r="AJ493" s="24"/>
      <c r="AK493" s="20"/>
      <c r="AL493" s="20"/>
      <c r="AM493" s="22"/>
      <c r="AN493" s="18"/>
    </row>
    <row r="494" spans="21:40" x14ac:dyDescent="0.25">
      <c r="U494" s="26"/>
      <c r="V494" s="20"/>
      <c r="W494" s="20"/>
      <c r="X494" s="22"/>
      <c r="Y494" s="18"/>
      <c r="Z494" s="18"/>
      <c r="AJ494" s="24"/>
      <c r="AK494" s="20"/>
      <c r="AL494" s="20"/>
      <c r="AM494" s="22"/>
      <c r="AN494" s="18"/>
    </row>
    <row r="495" spans="21:40" x14ac:dyDescent="0.25">
      <c r="U495" s="26"/>
      <c r="V495" s="20"/>
      <c r="W495" s="20"/>
      <c r="X495" s="22"/>
      <c r="Y495" s="18"/>
      <c r="Z495" s="18"/>
      <c r="AJ495" s="24"/>
      <c r="AK495" s="20"/>
      <c r="AL495" s="20"/>
      <c r="AM495" s="22"/>
      <c r="AN495" s="18"/>
    </row>
    <row r="496" spans="21:40" x14ac:dyDescent="0.25">
      <c r="U496" s="26"/>
      <c r="V496" s="20"/>
      <c r="W496" s="20"/>
      <c r="X496" s="22"/>
      <c r="Y496" s="18"/>
      <c r="Z496" s="18"/>
      <c r="AJ496" s="24"/>
      <c r="AK496" s="20"/>
      <c r="AL496" s="20"/>
      <c r="AM496" s="22"/>
      <c r="AN496" s="18"/>
    </row>
    <row r="497" spans="21:40" x14ac:dyDescent="0.25">
      <c r="U497" s="26"/>
      <c r="V497" s="20"/>
      <c r="W497" s="20"/>
      <c r="X497" s="22"/>
      <c r="Y497" s="18"/>
      <c r="Z497" s="18"/>
      <c r="AJ497" s="24"/>
      <c r="AK497" s="20"/>
      <c r="AL497" s="20"/>
      <c r="AM497" s="22"/>
      <c r="AN497" s="18"/>
    </row>
    <row r="498" spans="21:40" x14ac:dyDescent="0.25">
      <c r="U498" s="26"/>
      <c r="V498" s="20"/>
      <c r="W498" s="20"/>
      <c r="X498" s="22"/>
      <c r="Y498" s="18"/>
      <c r="Z498" s="18"/>
      <c r="AJ498" s="24"/>
      <c r="AK498" s="20"/>
      <c r="AL498" s="20"/>
      <c r="AM498" s="22"/>
      <c r="AN498" s="18"/>
    </row>
    <row r="499" spans="21:40" x14ac:dyDescent="0.25">
      <c r="U499" s="30"/>
      <c r="V499" s="20"/>
      <c r="W499" s="20"/>
      <c r="X499" s="22"/>
      <c r="Y499" s="23"/>
      <c r="Z499" s="23"/>
      <c r="AJ499" s="24"/>
      <c r="AK499" s="20"/>
      <c r="AL499" s="20"/>
      <c r="AM499" s="22"/>
      <c r="AN499" s="18"/>
    </row>
    <row r="500" spans="21:40" x14ac:dyDescent="0.25">
      <c r="U500" s="30"/>
      <c r="V500" s="20"/>
      <c r="W500" s="20"/>
      <c r="X500" s="22"/>
      <c r="Y500" s="23"/>
      <c r="Z500" s="23"/>
      <c r="AJ500" s="24"/>
      <c r="AK500" s="20"/>
      <c r="AL500" s="20"/>
      <c r="AM500" s="22"/>
      <c r="AN500" s="18"/>
    </row>
    <row r="501" spans="21:40" x14ac:dyDescent="0.25">
      <c r="U501" s="30"/>
      <c r="V501" s="20"/>
      <c r="W501" s="20"/>
      <c r="X501" s="22"/>
      <c r="Y501" s="23"/>
      <c r="Z501" s="23"/>
      <c r="AJ501" s="24"/>
      <c r="AK501" s="20"/>
      <c r="AL501" s="20"/>
      <c r="AM501" s="22"/>
      <c r="AN501" s="18"/>
    </row>
    <row r="502" spans="21:40" x14ac:dyDescent="0.25">
      <c r="U502" s="30"/>
      <c r="V502" s="20"/>
      <c r="W502" s="20"/>
      <c r="X502" s="22"/>
      <c r="Y502" s="23"/>
      <c r="Z502" s="23"/>
      <c r="AJ502" s="24"/>
      <c r="AK502" s="20"/>
      <c r="AL502" s="20"/>
      <c r="AM502" s="22"/>
      <c r="AN502" s="18"/>
    </row>
    <row r="503" spans="21:40" x14ac:dyDescent="0.25">
      <c r="U503" s="26"/>
      <c r="V503" s="20"/>
      <c r="W503" s="20"/>
      <c r="X503" s="22"/>
      <c r="Y503" s="23"/>
      <c r="Z503" s="23"/>
      <c r="AJ503" s="24"/>
      <c r="AK503" s="20"/>
      <c r="AL503" s="20"/>
      <c r="AM503" s="22"/>
      <c r="AN503" s="18"/>
    </row>
    <row r="504" spans="21:40" x14ac:dyDescent="0.25">
      <c r="U504" s="26"/>
      <c r="V504" s="20"/>
      <c r="W504" s="20"/>
      <c r="X504" s="22"/>
      <c r="Y504" s="18"/>
      <c r="Z504" s="18"/>
      <c r="AJ504" s="24"/>
      <c r="AK504" s="20"/>
      <c r="AL504" s="20"/>
      <c r="AM504" s="22"/>
      <c r="AN504" s="18"/>
    </row>
    <row r="505" spans="21:40" x14ac:dyDescent="0.25">
      <c r="U505" s="26"/>
      <c r="V505" s="20"/>
      <c r="W505" s="20"/>
      <c r="X505" s="22"/>
      <c r="Y505" s="18"/>
      <c r="Z505" s="18"/>
      <c r="AJ505" s="24"/>
      <c r="AK505" s="20"/>
      <c r="AL505" s="20"/>
      <c r="AM505" s="22"/>
      <c r="AN505" s="18"/>
    </row>
    <row r="506" spans="21:40" x14ac:dyDescent="0.25">
      <c r="U506" s="26"/>
      <c r="V506" s="20"/>
      <c r="W506" s="20"/>
      <c r="X506" s="22"/>
      <c r="Y506" s="18"/>
      <c r="Z506" s="18"/>
      <c r="AJ506" s="24"/>
      <c r="AK506" s="20"/>
      <c r="AL506" s="20"/>
      <c r="AM506" s="22"/>
      <c r="AN506" s="18"/>
    </row>
    <row r="507" spans="21:40" x14ac:dyDescent="0.25">
      <c r="U507" s="26"/>
      <c r="V507" s="20"/>
      <c r="W507" s="20"/>
      <c r="X507" s="22"/>
      <c r="Y507" s="18"/>
      <c r="Z507" s="18"/>
      <c r="AJ507" s="24"/>
      <c r="AK507" s="20"/>
      <c r="AL507" s="20"/>
      <c r="AM507" s="22"/>
      <c r="AN507" s="18"/>
    </row>
    <row r="508" spans="21:40" x14ac:dyDescent="0.25">
      <c r="U508" s="26"/>
      <c r="V508" s="20"/>
      <c r="W508" s="20"/>
      <c r="X508" s="22"/>
      <c r="Y508" s="18"/>
      <c r="Z508" s="18"/>
      <c r="AJ508" s="24"/>
      <c r="AK508" s="20"/>
      <c r="AL508" s="20"/>
      <c r="AM508" s="22"/>
      <c r="AN508" s="18"/>
    </row>
    <row r="509" spans="21:40" x14ac:dyDescent="0.25">
      <c r="U509" s="26"/>
      <c r="V509" s="20"/>
      <c r="W509" s="20"/>
      <c r="X509" s="22"/>
      <c r="Y509" s="18"/>
      <c r="Z509" s="18"/>
      <c r="AJ509" s="24"/>
      <c r="AK509" s="20"/>
      <c r="AL509" s="20"/>
      <c r="AM509" s="22"/>
      <c r="AN509" s="18"/>
    </row>
    <row r="510" spans="21:40" x14ac:dyDescent="0.25">
      <c r="U510" s="26"/>
      <c r="V510" s="20"/>
      <c r="W510" s="20"/>
      <c r="X510" s="22"/>
      <c r="Y510" s="18"/>
      <c r="Z510" s="18"/>
      <c r="AJ510" s="24"/>
      <c r="AK510" s="20"/>
      <c r="AL510" s="20"/>
      <c r="AM510" s="22"/>
      <c r="AN510" s="18"/>
    </row>
    <row r="511" spans="21:40" x14ac:dyDescent="0.25">
      <c r="U511" s="26"/>
      <c r="V511" s="20"/>
      <c r="W511" s="20"/>
      <c r="X511" s="22"/>
      <c r="Y511" s="18"/>
      <c r="Z511" s="18"/>
      <c r="AJ511" s="24"/>
      <c r="AK511" s="20"/>
      <c r="AL511" s="20"/>
      <c r="AM511" s="22"/>
      <c r="AN511" s="18"/>
    </row>
    <row r="512" spans="21:40" x14ac:dyDescent="0.25">
      <c r="U512" s="26"/>
      <c r="V512" s="20"/>
      <c r="W512" s="20"/>
      <c r="X512" s="22"/>
      <c r="Y512" s="18"/>
      <c r="Z512" s="18"/>
      <c r="AJ512" s="24"/>
      <c r="AK512" s="20"/>
      <c r="AL512" s="20"/>
      <c r="AM512" s="22"/>
      <c r="AN512" s="18"/>
    </row>
    <row r="513" spans="21:40" x14ac:dyDescent="0.25">
      <c r="U513" s="26"/>
      <c r="V513" s="20"/>
      <c r="W513" s="20"/>
      <c r="X513" s="22"/>
      <c r="Y513" s="18"/>
      <c r="Z513" s="18"/>
      <c r="AJ513" s="24"/>
      <c r="AK513" s="20"/>
      <c r="AL513" s="20"/>
      <c r="AM513" s="22"/>
      <c r="AN513" s="18"/>
    </row>
    <row r="514" spans="21:40" x14ac:dyDescent="0.25">
      <c r="U514" s="26"/>
      <c r="V514" s="20"/>
      <c r="W514" s="20"/>
      <c r="X514" s="22"/>
      <c r="Y514" s="18"/>
      <c r="Z514" s="18"/>
      <c r="AJ514" s="24"/>
      <c r="AK514" s="20"/>
      <c r="AL514" s="20"/>
      <c r="AM514" s="22"/>
      <c r="AN514" s="18"/>
    </row>
    <row r="515" spans="21:40" x14ac:dyDescent="0.25">
      <c r="U515" s="26"/>
      <c r="V515" s="20"/>
      <c r="W515" s="20"/>
      <c r="X515" s="22"/>
      <c r="Y515" s="18"/>
      <c r="Z515" s="18"/>
      <c r="AJ515" s="19"/>
      <c r="AK515" s="20"/>
      <c r="AL515" s="20"/>
      <c r="AM515" s="22"/>
      <c r="AN515" s="23"/>
    </row>
    <row r="516" spans="21:40" x14ac:dyDescent="0.25">
      <c r="U516" s="26"/>
      <c r="V516" s="20"/>
      <c r="W516" s="20"/>
      <c r="X516" s="22"/>
      <c r="Y516" s="18"/>
      <c r="Z516" s="18"/>
      <c r="AJ516" s="19"/>
      <c r="AK516" s="20"/>
      <c r="AL516" s="20"/>
      <c r="AM516" s="22"/>
      <c r="AN516" s="23"/>
    </row>
    <row r="517" spans="21:40" x14ac:dyDescent="0.25">
      <c r="U517" s="26"/>
      <c r="V517" s="20"/>
      <c r="W517" s="20"/>
      <c r="X517" s="22"/>
      <c r="Y517" s="18"/>
      <c r="Z517" s="18"/>
      <c r="AJ517" s="24"/>
      <c r="AK517" s="20"/>
      <c r="AL517" s="20"/>
      <c r="AM517" s="22"/>
      <c r="AN517" s="18"/>
    </row>
    <row r="518" spans="21:40" x14ac:dyDescent="0.25">
      <c r="U518" s="26"/>
      <c r="V518" s="20"/>
      <c r="W518" s="20"/>
      <c r="X518" s="22"/>
      <c r="Y518" s="18"/>
      <c r="Z518" s="18"/>
      <c r="AJ518" s="24"/>
      <c r="AK518" s="20"/>
      <c r="AL518" s="20"/>
      <c r="AM518" s="22"/>
      <c r="AN518" s="18"/>
    </row>
    <row r="519" spans="21:40" x14ac:dyDescent="0.25">
      <c r="U519" s="26"/>
      <c r="V519" s="20"/>
      <c r="W519" s="20"/>
      <c r="X519" s="22"/>
      <c r="Y519" s="18"/>
      <c r="Z519" s="18"/>
      <c r="AJ519" s="24"/>
      <c r="AK519" s="20"/>
      <c r="AL519" s="20"/>
      <c r="AM519" s="22"/>
      <c r="AN519" s="18"/>
    </row>
    <row r="520" spans="21:40" x14ac:dyDescent="0.25">
      <c r="U520" s="26"/>
      <c r="V520" s="20"/>
      <c r="W520" s="20"/>
      <c r="X520" s="22"/>
      <c r="Y520" s="18"/>
      <c r="Z520" s="18"/>
      <c r="AJ520" s="24"/>
      <c r="AK520" s="20"/>
      <c r="AL520" s="20"/>
      <c r="AM520" s="22"/>
      <c r="AN520" s="18"/>
    </row>
    <row r="521" spans="21:40" x14ac:dyDescent="0.25">
      <c r="U521" s="26"/>
      <c r="V521" s="20"/>
      <c r="W521" s="20"/>
      <c r="X521" s="22"/>
      <c r="Y521" s="18"/>
      <c r="Z521" s="18"/>
      <c r="AJ521" s="24"/>
      <c r="AK521" s="20"/>
      <c r="AL521" s="20"/>
      <c r="AM521" s="22"/>
      <c r="AN521" s="18"/>
    </row>
    <row r="522" spans="21:40" x14ac:dyDescent="0.25">
      <c r="U522" s="26"/>
      <c r="V522" s="20"/>
      <c r="W522" s="20"/>
      <c r="X522" s="22"/>
      <c r="Y522" s="18"/>
      <c r="Z522" s="18"/>
      <c r="AJ522" s="24"/>
      <c r="AK522" s="20"/>
      <c r="AL522" s="20"/>
      <c r="AM522" s="22"/>
      <c r="AN522" s="18"/>
    </row>
    <row r="523" spans="21:40" x14ac:dyDescent="0.25">
      <c r="U523" s="26"/>
      <c r="V523" s="20"/>
      <c r="W523" s="20"/>
      <c r="X523" s="22"/>
      <c r="Y523" s="18"/>
      <c r="Z523" s="18"/>
      <c r="AJ523" s="24"/>
      <c r="AK523" s="20"/>
      <c r="AL523" s="20"/>
      <c r="AM523" s="22"/>
      <c r="AN523" s="18"/>
    </row>
    <row r="524" spans="21:40" x14ac:dyDescent="0.25">
      <c r="U524" s="26"/>
      <c r="V524" s="20"/>
      <c r="W524" s="20"/>
      <c r="X524" s="22"/>
      <c r="Y524" s="18"/>
      <c r="Z524" s="18"/>
      <c r="AJ524" s="24"/>
      <c r="AK524" s="20"/>
      <c r="AL524" s="20"/>
      <c r="AM524" s="22"/>
      <c r="AN524" s="18"/>
    </row>
    <row r="525" spans="21:40" x14ac:dyDescent="0.25">
      <c r="U525" s="26"/>
      <c r="V525" s="20"/>
      <c r="W525" s="20"/>
      <c r="X525" s="22"/>
      <c r="Y525" s="18"/>
      <c r="Z525" s="18"/>
      <c r="AJ525" s="24"/>
      <c r="AK525" s="20"/>
      <c r="AL525" s="20"/>
      <c r="AM525" s="22"/>
      <c r="AN525" s="18"/>
    </row>
    <row r="526" spans="21:40" x14ac:dyDescent="0.25">
      <c r="U526" s="26"/>
      <c r="V526" s="20"/>
      <c r="W526" s="20"/>
      <c r="X526" s="22"/>
      <c r="Y526" s="18"/>
      <c r="Z526" s="18"/>
      <c r="AJ526" s="24"/>
      <c r="AK526" s="20"/>
      <c r="AL526" s="20"/>
      <c r="AM526" s="22"/>
      <c r="AN526" s="18"/>
    </row>
    <row r="527" spans="21:40" x14ac:dyDescent="0.25">
      <c r="U527" s="26"/>
      <c r="V527" s="20"/>
      <c r="W527" s="20"/>
      <c r="X527" s="22"/>
      <c r="Y527" s="18"/>
      <c r="Z527" s="18"/>
      <c r="AJ527" s="24"/>
      <c r="AK527" s="20"/>
      <c r="AL527" s="20"/>
      <c r="AM527" s="22"/>
      <c r="AN527" s="18"/>
    </row>
    <row r="528" spans="21:40" x14ac:dyDescent="0.25">
      <c r="U528" s="26"/>
      <c r="V528" s="20"/>
      <c r="W528" s="20"/>
      <c r="X528" s="22"/>
      <c r="Y528" s="18"/>
      <c r="Z528" s="18"/>
      <c r="AJ528" s="24"/>
      <c r="AK528" s="20"/>
      <c r="AL528" s="20"/>
      <c r="AM528" s="22"/>
      <c r="AN528" s="18"/>
    </row>
    <row r="529" spans="21:40" x14ac:dyDescent="0.25">
      <c r="U529" s="26"/>
      <c r="V529" s="20"/>
      <c r="W529" s="20"/>
      <c r="X529" s="22"/>
      <c r="Y529" s="18"/>
      <c r="Z529" s="18"/>
      <c r="AJ529" s="24"/>
      <c r="AK529" s="20"/>
      <c r="AL529" s="20"/>
      <c r="AM529" s="22"/>
      <c r="AN529" s="18"/>
    </row>
    <row r="530" spans="21:40" x14ac:dyDescent="0.25">
      <c r="U530" s="26"/>
      <c r="V530" s="20"/>
      <c r="W530" s="20"/>
      <c r="X530" s="22"/>
      <c r="Y530" s="18"/>
      <c r="Z530" s="18"/>
      <c r="AJ530" s="24"/>
      <c r="AK530" s="20"/>
      <c r="AL530" s="20"/>
      <c r="AM530" s="22"/>
      <c r="AN530" s="18"/>
    </row>
    <row r="531" spans="21:40" x14ac:dyDescent="0.25">
      <c r="U531" s="26"/>
      <c r="V531" s="20"/>
      <c r="W531" s="20"/>
      <c r="X531" s="22"/>
      <c r="Y531" s="18"/>
      <c r="Z531" s="18"/>
      <c r="AJ531" s="24"/>
      <c r="AK531" s="20"/>
      <c r="AL531" s="20"/>
      <c r="AM531" s="22"/>
      <c r="AN531" s="18"/>
    </row>
    <row r="532" spans="21:40" x14ac:dyDescent="0.25">
      <c r="U532" s="26"/>
      <c r="V532" s="20"/>
      <c r="W532" s="20"/>
      <c r="X532" s="22"/>
      <c r="Y532" s="18"/>
      <c r="Z532" s="18"/>
      <c r="AJ532" s="24"/>
      <c r="AK532" s="20"/>
      <c r="AL532" s="20"/>
      <c r="AM532" s="22"/>
      <c r="AN532" s="18"/>
    </row>
    <row r="533" spans="21:40" x14ac:dyDescent="0.25">
      <c r="U533" s="30"/>
      <c r="V533" s="20"/>
      <c r="W533" s="20"/>
      <c r="X533" s="22"/>
      <c r="Y533" s="23"/>
      <c r="Z533" s="23"/>
      <c r="AJ533" s="24"/>
      <c r="AK533" s="20"/>
      <c r="AL533" s="20"/>
      <c r="AM533" s="22"/>
      <c r="AN533" s="18"/>
    </row>
    <row r="534" spans="21:40" x14ac:dyDescent="0.25">
      <c r="U534" s="30"/>
      <c r="V534" s="20"/>
      <c r="W534" s="20"/>
      <c r="X534" s="22"/>
      <c r="Y534" s="23"/>
      <c r="Z534" s="23"/>
      <c r="AJ534" s="24"/>
      <c r="AK534" s="20"/>
      <c r="AL534" s="20"/>
      <c r="AM534" s="22"/>
      <c r="AN534" s="18"/>
    </row>
    <row r="535" spans="21:40" x14ac:dyDescent="0.25">
      <c r="U535" s="26"/>
      <c r="V535" s="20"/>
      <c r="W535" s="20"/>
      <c r="X535" s="22"/>
      <c r="Y535" s="18"/>
      <c r="Z535" s="18"/>
      <c r="AJ535" s="24"/>
      <c r="AK535" s="20"/>
      <c r="AL535" s="20"/>
      <c r="AM535" s="22"/>
      <c r="AN535" s="18"/>
    </row>
    <row r="536" spans="21:40" x14ac:dyDescent="0.25">
      <c r="U536" s="26"/>
      <c r="V536" s="20"/>
      <c r="W536" s="20"/>
      <c r="X536" s="22"/>
      <c r="Y536" s="18"/>
      <c r="Z536" s="18"/>
      <c r="AJ536" s="24"/>
      <c r="AK536" s="20"/>
      <c r="AL536" s="20"/>
      <c r="AM536" s="22"/>
      <c r="AN536" s="18"/>
    </row>
    <row r="537" spans="21:40" x14ac:dyDescent="0.25">
      <c r="U537" s="26"/>
      <c r="V537" s="20"/>
      <c r="W537" s="20"/>
      <c r="X537" s="22"/>
      <c r="Y537" s="18"/>
      <c r="Z537" s="18"/>
      <c r="AJ537" s="24"/>
      <c r="AK537" s="20"/>
      <c r="AL537" s="20"/>
      <c r="AM537" s="22"/>
      <c r="AN537" s="18"/>
    </row>
    <row r="538" spans="21:40" x14ac:dyDescent="0.25">
      <c r="U538" s="26"/>
      <c r="V538" s="20"/>
      <c r="W538" s="20"/>
      <c r="X538" s="22"/>
      <c r="Y538" s="18"/>
      <c r="Z538" s="18"/>
      <c r="AJ538" s="24"/>
      <c r="AK538" s="20"/>
      <c r="AL538" s="20"/>
      <c r="AM538" s="22"/>
      <c r="AN538" s="18"/>
    </row>
    <row r="539" spans="21:40" x14ac:dyDescent="0.25">
      <c r="U539" s="26"/>
      <c r="V539" s="20"/>
      <c r="W539" s="20"/>
      <c r="X539" s="22"/>
      <c r="Y539" s="18"/>
      <c r="Z539" s="18"/>
      <c r="AJ539" s="24"/>
      <c r="AK539" s="20"/>
      <c r="AL539" s="20"/>
      <c r="AM539" s="22"/>
      <c r="AN539" s="18"/>
    </row>
    <row r="540" spans="21:40" x14ac:dyDescent="0.25">
      <c r="U540" s="26"/>
      <c r="V540" s="20"/>
      <c r="W540" s="20"/>
      <c r="X540" s="22"/>
      <c r="Y540" s="18"/>
      <c r="Z540" s="18"/>
      <c r="AJ540" s="24"/>
      <c r="AK540" s="20"/>
      <c r="AL540" s="20"/>
      <c r="AM540" s="22"/>
      <c r="AN540" s="18"/>
    </row>
    <row r="541" spans="21:40" x14ac:dyDescent="0.25">
      <c r="U541" s="26"/>
      <c r="V541" s="20"/>
      <c r="W541" s="20"/>
      <c r="X541" s="22"/>
      <c r="Y541" s="18"/>
      <c r="Z541" s="18"/>
      <c r="AJ541" s="24"/>
      <c r="AK541" s="20"/>
      <c r="AL541" s="20"/>
      <c r="AM541" s="22"/>
      <c r="AN541" s="18"/>
    </row>
    <row r="542" spans="21:40" x14ac:dyDescent="0.25">
      <c r="U542" s="26"/>
      <c r="V542" s="20"/>
      <c r="W542" s="20"/>
      <c r="X542" s="22"/>
      <c r="Y542" s="18"/>
      <c r="Z542" s="18"/>
      <c r="AJ542" s="24"/>
      <c r="AK542" s="20"/>
      <c r="AL542" s="20"/>
      <c r="AM542" s="22"/>
      <c r="AN542" s="18"/>
    </row>
    <row r="543" spans="21:40" x14ac:dyDescent="0.25">
      <c r="U543" s="26"/>
      <c r="V543" s="20"/>
      <c r="W543" s="20"/>
      <c r="X543" s="22"/>
      <c r="Y543" s="18"/>
      <c r="Z543" s="18"/>
      <c r="AJ543" s="24"/>
      <c r="AK543" s="20"/>
      <c r="AL543" s="20"/>
      <c r="AM543" s="22"/>
      <c r="AN543" s="18"/>
    </row>
    <row r="544" spans="21:40" x14ac:dyDescent="0.25">
      <c r="U544" s="26"/>
      <c r="V544" s="20"/>
      <c r="W544" s="20"/>
      <c r="X544" s="22"/>
      <c r="Y544" s="18"/>
      <c r="Z544" s="18"/>
      <c r="AJ544" s="24"/>
      <c r="AK544" s="20"/>
      <c r="AL544" s="20"/>
      <c r="AM544" s="22"/>
      <c r="AN544" s="18"/>
    </row>
    <row r="545" spans="21:40" x14ac:dyDescent="0.25">
      <c r="U545" s="26"/>
      <c r="V545" s="20"/>
      <c r="W545" s="20"/>
      <c r="X545" s="22"/>
      <c r="Y545" s="18"/>
      <c r="Z545" s="18"/>
      <c r="AJ545" s="24"/>
      <c r="AK545" s="20"/>
      <c r="AL545" s="20"/>
      <c r="AM545" s="22"/>
      <c r="AN545" s="18"/>
    </row>
    <row r="546" spans="21:40" x14ac:dyDescent="0.25">
      <c r="U546" s="26"/>
      <c r="V546" s="20"/>
      <c r="W546" s="20"/>
      <c r="X546" s="22"/>
      <c r="Y546" s="18"/>
      <c r="Z546" s="18"/>
      <c r="AJ546" s="19"/>
      <c r="AK546" s="20"/>
      <c r="AL546" s="20"/>
      <c r="AM546" s="22"/>
      <c r="AN546" s="23"/>
    </row>
    <row r="547" spans="21:40" x14ac:dyDescent="0.25">
      <c r="U547" s="26"/>
      <c r="V547" s="20"/>
      <c r="W547" s="20"/>
      <c r="X547" s="22"/>
      <c r="Y547" s="18"/>
      <c r="Z547" s="18"/>
      <c r="AJ547" s="24"/>
      <c r="AK547" s="20"/>
      <c r="AL547" s="20"/>
      <c r="AM547" s="22"/>
      <c r="AN547" s="23"/>
    </row>
    <row r="548" spans="21:40" x14ac:dyDescent="0.25">
      <c r="U548" s="26"/>
      <c r="V548" s="20"/>
      <c r="W548" s="20"/>
      <c r="X548" s="22"/>
      <c r="Y548" s="18"/>
      <c r="Z548" s="18"/>
      <c r="AJ548" s="24"/>
      <c r="AK548" s="20"/>
      <c r="AL548" s="20"/>
      <c r="AM548" s="22"/>
      <c r="AN548" s="18"/>
    </row>
    <row r="549" spans="21:40" x14ac:dyDescent="0.25">
      <c r="U549" s="26"/>
      <c r="V549" s="20"/>
      <c r="W549" s="20"/>
      <c r="X549" s="22"/>
      <c r="Y549" s="18"/>
      <c r="Z549" s="18"/>
      <c r="AJ549" s="24"/>
      <c r="AK549" s="20"/>
      <c r="AL549" s="20"/>
      <c r="AM549" s="22"/>
      <c r="AN549" s="18"/>
    </row>
    <row r="550" spans="21:40" x14ac:dyDescent="0.25">
      <c r="U550" s="26"/>
      <c r="V550" s="20"/>
      <c r="W550" s="20"/>
      <c r="X550" s="22"/>
      <c r="Y550" s="18"/>
      <c r="Z550" s="18"/>
      <c r="AJ550" s="24"/>
      <c r="AK550" s="20"/>
      <c r="AL550" s="20"/>
      <c r="AM550" s="22"/>
      <c r="AN550" s="18"/>
    </row>
    <row r="551" spans="21:40" x14ac:dyDescent="0.25">
      <c r="U551" s="26"/>
      <c r="V551" s="20"/>
      <c r="W551" s="20"/>
      <c r="X551" s="22"/>
      <c r="Y551" s="18"/>
      <c r="Z551" s="18"/>
      <c r="AJ551" s="24"/>
      <c r="AK551" s="20"/>
      <c r="AL551" s="20"/>
      <c r="AM551" s="22"/>
      <c r="AN551" s="18"/>
    </row>
    <row r="552" spans="21:40" x14ac:dyDescent="0.25">
      <c r="U552" s="26"/>
      <c r="V552" s="20"/>
      <c r="W552" s="20"/>
      <c r="X552" s="22"/>
      <c r="Y552" s="18"/>
      <c r="Z552" s="18"/>
      <c r="AJ552" s="24"/>
      <c r="AK552" s="20"/>
      <c r="AL552" s="20"/>
      <c r="AM552" s="22"/>
      <c r="AN552" s="18"/>
    </row>
    <row r="553" spans="21:40" x14ac:dyDescent="0.25">
      <c r="U553" s="26"/>
      <c r="V553" s="20"/>
      <c r="W553" s="20"/>
      <c r="X553" s="22"/>
      <c r="Y553" s="18"/>
      <c r="Z553" s="18"/>
      <c r="AJ553" s="24"/>
      <c r="AK553" s="20"/>
      <c r="AL553" s="20"/>
      <c r="AM553" s="22"/>
      <c r="AN553" s="18"/>
    </row>
    <row r="554" spans="21:40" x14ac:dyDescent="0.25">
      <c r="U554" s="26"/>
      <c r="V554" s="20"/>
      <c r="W554" s="20"/>
      <c r="X554" s="22"/>
      <c r="Y554" s="18"/>
      <c r="Z554" s="18"/>
      <c r="AJ554" s="24"/>
      <c r="AK554" s="20"/>
      <c r="AL554" s="20"/>
      <c r="AM554" s="22"/>
      <c r="AN554" s="18"/>
    </row>
    <row r="555" spans="21:40" x14ac:dyDescent="0.25">
      <c r="U555" s="26"/>
      <c r="V555" s="20"/>
      <c r="W555" s="20"/>
      <c r="X555" s="22"/>
      <c r="Y555" s="18"/>
      <c r="Z555" s="18"/>
      <c r="AJ555" s="24"/>
      <c r="AK555" s="20"/>
      <c r="AL555" s="20"/>
      <c r="AM555" s="22"/>
      <c r="AN555" s="18"/>
    </row>
    <row r="556" spans="21:40" x14ac:dyDescent="0.25">
      <c r="U556" s="26"/>
      <c r="V556" s="20"/>
      <c r="W556" s="20"/>
      <c r="X556" s="22"/>
      <c r="Y556" s="18"/>
      <c r="Z556" s="18"/>
      <c r="AJ556" s="24"/>
      <c r="AK556" s="20"/>
      <c r="AL556" s="20"/>
      <c r="AM556" s="22"/>
      <c r="AN556" s="18"/>
    </row>
    <row r="557" spans="21:40" x14ac:dyDescent="0.25">
      <c r="U557" s="26"/>
      <c r="V557" s="20"/>
      <c r="W557" s="20"/>
      <c r="X557" s="22"/>
      <c r="Y557" s="18"/>
      <c r="Z557" s="18"/>
      <c r="AJ557" s="24"/>
      <c r="AK557" s="20"/>
      <c r="AL557" s="20"/>
      <c r="AM557" s="22"/>
      <c r="AN557" s="18"/>
    </row>
    <row r="558" spans="21:40" x14ac:dyDescent="0.25">
      <c r="U558" s="26"/>
      <c r="V558" s="20"/>
      <c r="W558" s="20"/>
      <c r="X558" s="22"/>
      <c r="Y558" s="18"/>
      <c r="Z558" s="18"/>
      <c r="AJ558" s="24"/>
      <c r="AK558" s="20"/>
      <c r="AL558" s="20"/>
      <c r="AM558" s="22"/>
      <c r="AN558" s="18"/>
    </row>
    <row r="559" spans="21:40" x14ac:dyDescent="0.25">
      <c r="U559" s="26"/>
      <c r="V559" s="20"/>
      <c r="W559" s="20"/>
      <c r="X559" s="22"/>
      <c r="Y559" s="18"/>
      <c r="Z559" s="18"/>
      <c r="AJ559" s="24"/>
      <c r="AK559" s="20"/>
      <c r="AL559" s="20"/>
      <c r="AM559" s="22"/>
      <c r="AN559" s="18"/>
    </row>
    <row r="560" spans="21:40" x14ac:dyDescent="0.25">
      <c r="U560" s="26"/>
      <c r="V560" s="20"/>
      <c r="W560" s="20"/>
      <c r="X560" s="22"/>
      <c r="Y560" s="18"/>
      <c r="Z560" s="18"/>
      <c r="AJ560" s="24"/>
      <c r="AK560" s="20"/>
      <c r="AL560" s="20"/>
      <c r="AM560" s="22"/>
      <c r="AN560" s="18"/>
    </row>
    <row r="561" spans="21:40" x14ac:dyDescent="0.25">
      <c r="U561" s="26"/>
      <c r="V561" s="20"/>
      <c r="W561" s="20"/>
      <c r="X561" s="22"/>
      <c r="Y561" s="18"/>
      <c r="Z561" s="18"/>
      <c r="AJ561" s="24"/>
      <c r="AK561" s="20"/>
      <c r="AL561" s="20"/>
      <c r="AM561" s="22"/>
      <c r="AN561" s="18"/>
    </row>
    <row r="562" spans="21:40" x14ac:dyDescent="0.25">
      <c r="U562" s="26"/>
      <c r="V562" s="20"/>
      <c r="W562" s="20"/>
      <c r="X562" s="22"/>
      <c r="Y562" s="18"/>
      <c r="Z562" s="18"/>
      <c r="AJ562" s="19"/>
      <c r="AK562" s="20"/>
      <c r="AL562" s="20"/>
      <c r="AM562" s="22"/>
      <c r="AN562" s="23"/>
    </row>
    <row r="563" spans="21:40" x14ac:dyDescent="0.25">
      <c r="U563" s="26"/>
      <c r="V563" s="20"/>
      <c r="W563" s="20"/>
      <c r="X563" s="22"/>
      <c r="Y563" s="18"/>
      <c r="Z563" s="18"/>
      <c r="AJ563" s="24"/>
      <c r="AK563" s="20"/>
      <c r="AL563" s="20"/>
      <c r="AM563" s="22"/>
      <c r="AN563" s="18"/>
    </row>
    <row r="564" spans="21:40" x14ac:dyDescent="0.25">
      <c r="U564" s="30"/>
      <c r="V564" s="20"/>
      <c r="W564" s="20"/>
      <c r="X564" s="22"/>
      <c r="Y564" s="23"/>
      <c r="Z564" s="23"/>
      <c r="AJ564" s="24"/>
      <c r="AK564" s="20"/>
      <c r="AL564" s="20"/>
      <c r="AM564" s="22"/>
      <c r="AN564" s="18"/>
    </row>
    <row r="565" spans="21:40" x14ac:dyDescent="0.25">
      <c r="U565" s="26"/>
      <c r="V565" s="20"/>
      <c r="W565" s="20"/>
      <c r="X565" s="22"/>
      <c r="Y565" s="23"/>
      <c r="Z565" s="23"/>
      <c r="AJ565" s="24"/>
      <c r="AK565" s="20"/>
      <c r="AL565" s="20"/>
      <c r="AM565" s="22"/>
      <c r="AN565" s="18"/>
    </row>
    <row r="566" spans="21:40" x14ac:dyDescent="0.25">
      <c r="U566" s="26"/>
      <c r="V566" s="20"/>
      <c r="W566" s="20"/>
      <c r="X566" s="22"/>
      <c r="Y566" s="18"/>
      <c r="Z566" s="18"/>
      <c r="AJ566" s="24"/>
      <c r="AK566" s="20"/>
      <c r="AL566" s="20"/>
      <c r="AM566" s="22"/>
      <c r="AN566" s="18"/>
    </row>
    <row r="567" spans="21:40" x14ac:dyDescent="0.25">
      <c r="U567" s="26"/>
      <c r="V567" s="20"/>
      <c r="W567" s="20"/>
      <c r="X567" s="22"/>
      <c r="Y567" s="18"/>
      <c r="Z567" s="18"/>
      <c r="AJ567" s="24"/>
      <c r="AK567" s="20"/>
      <c r="AL567" s="20"/>
      <c r="AM567" s="22"/>
      <c r="AN567" s="18"/>
    </row>
    <row r="568" spans="21:40" x14ac:dyDescent="0.25">
      <c r="U568" s="26"/>
      <c r="V568" s="20"/>
      <c r="W568" s="20"/>
      <c r="X568" s="22"/>
      <c r="Y568" s="18"/>
      <c r="Z568" s="18"/>
      <c r="AJ568" s="24"/>
      <c r="AK568" s="20"/>
      <c r="AL568" s="20"/>
      <c r="AM568" s="22"/>
      <c r="AN568" s="18"/>
    </row>
    <row r="569" spans="21:40" x14ac:dyDescent="0.25">
      <c r="U569" s="26"/>
      <c r="V569" s="20"/>
      <c r="W569" s="20"/>
      <c r="X569" s="22"/>
      <c r="Y569" s="18"/>
      <c r="Z569" s="18"/>
      <c r="AJ569" s="24"/>
      <c r="AK569" s="20"/>
      <c r="AL569" s="20"/>
      <c r="AM569" s="22"/>
      <c r="AN569" s="18"/>
    </row>
    <row r="570" spans="21:40" x14ac:dyDescent="0.25">
      <c r="U570" s="26"/>
      <c r="V570" s="20"/>
      <c r="W570" s="20"/>
      <c r="X570" s="22"/>
      <c r="Y570" s="18"/>
      <c r="Z570" s="18"/>
      <c r="AJ570" s="24"/>
      <c r="AK570" s="20"/>
      <c r="AL570" s="20"/>
      <c r="AM570" s="22"/>
      <c r="AN570" s="18"/>
    </row>
    <row r="571" spans="21:40" x14ac:dyDescent="0.25">
      <c r="U571" s="26"/>
      <c r="V571" s="20"/>
      <c r="W571" s="20"/>
      <c r="X571" s="22"/>
      <c r="Y571" s="18"/>
      <c r="Z571" s="18"/>
      <c r="AJ571" s="24"/>
      <c r="AK571" s="20"/>
      <c r="AL571" s="20"/>
      <c r="AM571" s="22"/>
      <c r="AN571" s="18"/>
    </row>
    <row r="572" spans="21:40" x14ac:dyDescent="0.25">
      <c r="U572" s="26"/>
      <c r="V572" s="20"/>
      <c r="W572" s="20"/>
      <c r="X572" s="22"/>
      <c r="Y572" s="18"/>
      <c r="Z572" s="18"/>
      <c r="AJ572" s="24"/>
      <c r="AK572" s="20"/>
      <c r="AL572" s="20"/>
      <c r="AM572" s="22"/>
      <c r="AN572" s="18"/>
    </row>
    <row r="573" spans="21:40" x14ac:dyDescent="0.25">
      <c r="U573" s="26"/>
      <c r="V573" s="20"/>
      <c r="W573" s="20"/>
      <c r="X573" s="22"/>
      <c r="Y573" s="18"/>
      <c r="Z573" s="18"/>
      <c r="AJ573" s="24"/>
      <c r="AK573" s="20"/>
      <c r="AL573" s="20"/>
      <c r="AM573" s="22"/>
      <c r="AN573" s="18"/>
    </row>
    <row r="574" spans="21:40" x14ac:dyDescent="0.25">
      <c r="U574" s="26"/>
      <c r="V574" s="20"/>
      <c r="W574" s="20"/>
      <c r="X574" s="22"/>
      <c r="Y574" s="18"/>
      <c r="Z574" s="18"/>
      <c r="AJ574" s="24"/>
      <c r="AK574" s="20"/>
      <c r="AL574" s="20"/>
      <c r="AM574" s="22"/>
      <c r="AN574" s="18"/>
    </row>
    <row r="575" spans="21:40" x14ac:dyDescent="0.25">
      <c r="U575" s="26"/>
      <c r="V575" s="20"/>
      <c r="W575" s="20"/>
      <c r="X575" s="22"/>
      <c r="Y575" s="18"/>
      <c r="Z575" s="18"/>
      <c r="AJ575" s="24"/>
      <c r="AK575" s="20"/>
      <c r="AL575" s="20"/>
      <c r="AM575" s="22"/>
      <c r="AN575" s="18"/>
    </row>
    <row r="576" spans="21:40" x14ac:dyDescent="0.25">
      <c r="U576" s="26"/>
      <c r="V576" s="20"/>
      <c r="W576" s="20"/>
      <c r="X576" s="22"/>
      <c r="Y576" s="18"/>
      <c r="Z576" s="18"/>
      <c r="AJ576" s="24"/>
      <c r="AK576" s="20"/>
      <c r="AL576" s="20"/>
      <c r="AM576" s="22"/>
      <c r="AN576" s="18"/>
    </row>
    <row r="577" spans="21:40" x14ac:dyDescent="0.25">
      <c r="U577" s="26"/>
      <c r="V577" s="20"/>
      <c r="W577" s="20"/>
      <c r="X577" s="22"/>
      <c r="Y577" s="18"/>
      <c r="Z577" s="18"/>
      <c r="AJ577" s="24"/>
      <c r="AK577" s="20"/>
      <c r="AL577" s="20"/>
      <c r="AM577" s="22"/>
      <c r="AN577" s="18"/>
    </row>
    <row r="578" spans="21:40" x14ac:dyDescent="0.25">
      <c r="U578" s="26"/>
      <c r="V578" s="20"/>
      <c r="W578" s="20"/>
      <c r="X578" s="22"/>
      <c r="Y578" s="18"/>
      <c r="Z578" s="18"/>
      <c r="AJ578" s="24"/>
      <c r="AK578" s="20"/>
      <c r="AL578" s="20"/>
      <c r="AM578" s="22"/>
      <c r="AN578" s="18"/>
    </row>
    <row r="579" spans="21:40" x14ac:dyDescent="0.25">
      <c r="U579" s="26"/>
      <c r="V579" s="20"/>
      <c r="W579" s="20"/>
      <c r="X579" s="22"/>
      <c r="Y579" s="18"/>
      <c r="Z579" s="18"/>
      <c r="AJ579" s="24"/>
      <c r="AK579" s="20"/>
      <c r="AL579" s="20"/>
      <c r="AM579" s="22"/>
      <c r="AN579" s="18"/>
    </row>
    <row r="580" spans="21:40" x14ac:dyDescent="0.25">
      <c r="U580" s="30"/>
      <c r="V580" s="20"/>
      <c r="W580" s="20"/>
      <c r="X580" s="22"/>
      <c r="Y580" s="23"/>
      <c r="Z580" s="23"/>
      <c r="AJ580" s="24"/>
      <c r="AK580" s="20"/>
      <c r="AL580" s="20"/>
      <c r="AM580" s="22"/>
      <c r="AN580" s="18"/>
    </row>
    <row r="581" spans="21:40" x14ac:dyDescent="0.25">
      <c r="U581" s="26"/>
      <c r="V581" s="20"/>
      <c r="W581" s="20"/>
      <c r="X581" s="22"/>
      <c r="Y581" s="18"/>
      <c r="Z581" s="18"/>
      <c r="AJ581" s="24"/>
      <c r="AK581" s="20"/>
      <c r="AL581" s="20"/>
      <c r="AM581" s="22"/>
      <c r="AN581" s="18"/>
    </row>
    <row r="582" spans="21:40" x14ac:dyDescent="0.25">
      <c r="U582" s="26"/>
      <c r="V582" s="20"/>
      <c r="W582" s="20"/>
      <c r="X582" s="22"/>
      <c r="Y582" s="18"/>
      <c r="Z582" s="18"/>
      <c r="AJ582" s="19"/>
      <c r="AK582" s="20"/>
      <c r="AL582" s="20"/>
      <c r="AM582" s="22"/>
      <c r="AN582" s="23"/>
    </row>
    <row r="583" spans="21:40" x14ac:dyDescent="0.25">
      <c r="U583" s="26"/>
      <c r="V583" s="20"/>
      <c r="W583" s="20"/>
      <c r="X583" s="22"/>
      <c r="Y583" s="18"/>
      <c r="Z583" s="18"/>
      <c r="AJ583" s="24"/>
      <c r="AK583" s="20"/>
      <c r="AL583" s="20"/>
      <c r="AM583" s="22"/>
      <c r="AN583" s="18"/>
    </row>
    <row r="584" spans="21:40" x14ac:dyDescent="0.25">
      <c r="U584" s="26"/>
      <c r="V584" s="20"/>
      <c r="W584" s="20"/>
      <c r="X584" s="22"/>
      <c r="Y584" s="18"/>
      <c r="Z584" s="18"/>
      <c r="AJ584" s="24"/>
      <c r="AK584" s="20"/>
      <c r="AL584" s="20"/>
      <c r="AM584" s="22"/>
      <c r="AN584" s="18"/>
    </row>
    <row r="585" spans="21:40" x14ac:dyDescent="0.25">
      <c r="U585" s="26"/>
      <c r="V585" s="20"/>
      <c r="W585" s="20"/>
      <c r="X585" s="22"/>
      <c r="Y585" s="18"/>
      <c r="Z585" s="18"/>
      <c r="AJ585" s="24"/>
      <c r="AK585" s="20"/>
      <c r="AL585" s="20"/>
      <c r="AM585" s="22"/>
      <c r="AN585" s="18"/>
    </row>
    <row r="586" spans="21:40" x14ac:dyDescent="0.25">
      <c r="U586" s="26"/>
      <c r="V586" s="20"/>
      <c r="W586" s="20"/>
      <c r="X586" s="22"/>
      <c r="Y586" s="18"/>
      <c r="Z586" s="18"/>
      <c r="AJ586" s="24"/>
      <c r="AK586" s="20"/>
      <c r="AL586" s="20"/>
      <c r="AM586" s="22"/>
      <c r="AN586" s="18"/>
    </row>
    <row r="587" spans="21:40" x14ac:dyDescent="0.25">
      <c r="U587" s="26"/>
      <c r="V587" s="20"/>
      <c r="W587" s="20"/>
      <c r="X587" s="22"/>
      <c r="Y587" s="18"/>
      <c r="Z587" s="18"/>
      <c r="AJ587" s="24"/>
      <c r="AK587" s="20"/>
      <c r="AL587" s="20"/>
      <c r="AM587" s="22"/>
      <c r="AN587" s="18"/>
    </row>
    <row r="588" spans="21:40" x14ac:dyDescent="0.25">
      <c r="U588" s="26"/>
      <c r="V588" s="20"/>
      <c r="W588" s="20"/>
      <c r="X588" s="22"/>
      <c r="Y588" s="18"/>
      <c r="Z588" s="18"/>
      <c r="AJ588" s="24"/>
      <c r="AK588" s="20"/>
      <c r="AL588" s="20"/>
      <c r="AM588" s="22"/>
      <c r="AN588" s="18"/>
    </row>
    <row r="589" spans="21:40" x14ac:dyDescent="0.25">
      <c r="U589" s="26"/>
      <c r="V589" s="20"/>
      <c r="W589" s="20"/>
      <c r="X589" s="22"/>
      <c r="Y589" s="18"/>
      <c r="Z589" s="18"/>
      <c r="AJ589" s="24"/>
      <c r="AK589" s="20"/>
      <c r="AL589" s="20"/>
      <c r="AM589" s="22"/>
      <c r="AN589" s="18"/>
    </row>
    <row r="590" spans="21:40" x14ac:dyDescent="0.25">
      <c r="U590" s="26"/>
      <c r="V590" s="20"/>
      <c r="W590" s="20"/>
      <c r="X590" s="22"/>
      <c r="Y590" s="18"/>
      <c r="Z590" s="18"/>
      <c r="AJ590" s="24"/>
      <c r="AK590" s="20"/>
      <c r="AL590" s="20"/>
      <c r="AM590" s="22"/>
      <c r="AN590" s="18"/>
    </row>
    <row r="591" spans="21:40" x14ac:dyDescent="0.25">
      <c r="U591" s="26"/>
      <c r="V591" s="20"/>
      <c r="W591" s="20"/>
      <c r="X591" s="22"/>
      <c r="Y591" s="18"/>
      <c r="Z591" s="18"/>
      <c r="AJ591" s="24"/>
      <c r="AK591" s="20"/>
      <c r="AL591" s="20"/>
      <c r="AM591" s="22"/>
      <c r="AN591" s="18"/>
    </row>
    <row r="592" spans="21:40" x14ac:dyDescent="0.25">
      <c r="U592" s="26"/>
      <c r="V592" s="20"/>
      <c r="W592" s="20"/>
      <c r="X592" s="22"/>
      <c r="Y592" s="18"/>
      <c r="Z592" s="18"/>
      <c r="AJ592" s="24"/>
      <c r="AK592" s="20"/>
      <c r="AL592" s="20"/>
      <c r="AM592" s="22"/>
      <c r="AN592" s="18"/>
    </row>
    <row r="593" spans="21:40" x14ac:dyDescent="0.25">
      <c r="U593" s="26"/>
      <c r="V593" s="20"/>
      <c r="W593" s="20"/>
      <c r="X593" s="22"/>
      <c r="Y593" s="18"/>
      <c r="Z593" s="18"/>
      <c r="AJ593" s="24"/>
      <c r="AK593" s="20"/>
      <c r="AL593" s="20"/>
      <c r="AM593" s="22"/>
      <c r="AN593" s="18"/>
    </row>
    <row r="594" spans="21:40" x14ac:dyDescent="0.25">
      <c r="U594" s="26"/>
      <c r="V594" s="20"/>
      <c r="W594" s="20"/>
      <c r="X594" s="22"/>
      <c r="Y594" s="18"/>
      <c r="Z594" s="18"/>
      <c r="AJ594" s="24"/>
      <c r="AK594" s="20"/>
      <c r="AL594" s="20"/>
      <c r="AM594" s="22"/>
      <c r="AN594" s="18"/>
    </row>
    <row r="595" spans="21:40" x14ac:dyDescent="0.25">
      <c r="U595" s="26"/>
      <c r="V595" s="20"/>
      <c r="W595" s="20"/>
      <c r="X595" s="22"/>
      <c r="Y595" s="18"/>
      <c r="Z595" s="18"/>
      <c r="AJ595" s="24"/>
      <c r="AK595" s="20"/>
      <c r="AL595" s="20"/>
      <c r="AM595" s="22"/>
      <c r="AN595" s="18"/>
    </row>
    <row r="596" spans="21:40" x14ac:dyDescent="0.25">
      <c r="U596" s="26"/>
      <c r="V596" s="20"/>
      <c r="W596" s="20"/>
      <c r="X596" s="22"/>
      <c r="Y596" s="18"/>
      <c r="Z596" s="18"/>
      <c r="AJ596" s="24"/>
      <c r="AK596" s="20"/>
      <c r="AL596" s="20"/>
      <c r="AM596" s="22"/>
      <c r="AN596" s="18"/>
    </row>
    <row r="597" spans="21:40" x14ac:dyDescent="0.25">
      <c r="U597" s="26"/>
      <c r="V597" s="20"/>
      <c r="W597" s="20"/>
      <c r="X597" s="22"/>
      <c r="Y597" s="18"/>
      <c r="Z597" s="18"/>
      <c r="AJ597" s="24"/>
      <c r="AK597" s="20"/>
      <c r="AL597" s="20"/>
      <c r="AM597" s="22"/>
      <c r="AN597" s="18"/>
    </row>
    <row r="598" spans="21:40" x14ac:dyDescent="0.25">
      <c r="U598" s="26"/>
      <c r="V598" s="20"/>
      <c r="W598" s="20"/>
      <c r="X598" s="22"/>
      <c r="Y598" s="18"/>
      <c r="Z598" s="18"/>
      <c r="AJ598" s="24"/>
      <c r="AK598" s="20"/>
      <c r="AL598" s="20"/>
      <c r="AM598" s="22"/>
      <c r="AN598" s="18"/>
    </row>
    <row r="599" spans="21:40" x14ac:dyDescent="0.25">
      <c r="U599" s="26"/>
      <c r="V599" s="20"/>
      <c r="W599" s="20"/>
      <c r="X599" s="22"/>
      <c r="Y599" s="18"/>
      <c r="Z599" s="18"/>
      <c r="AJ599" s="24"/>
      <c r="AK599" s="20"/>
      <c r="AL599" s="20"/>
      <c r="AM599" s="22"/>
      <c r="AN599" s="18"/>
    </row>
    <row r="600" spans="21:40" x14ac:dyDescent="0.25">
      <c r="U600" s="30"/>
      <c r="V600" s="20"/>
      <c r="W600" s="20"/>
      <c r="X600" s="22"/>
      <c r="Y600" s="23"/>
      <c r="Z600" s="23"/>
      <c r="AJ600" s="19"/>
      <c r="AK600" s="20"/>
      <c r="AL600" s="20"/>
      <c r="AM600" s="22"/>
      <c r="AN600" s="23"/>
    </row>
    <row r="601" spans="21:40" x14ac:dyDescent="0.25">
      <c r="U601" s="26"/>
      <c r="V601" s="20"/>
      <c r="W601" s="20"/>
      <c r="X601" s="22"/>
      <c r="Y601" s="18"/>
      <c r="Z601" s="18"/>
      <c r="AJ601" s="24"/>
      <c r="AK601" s="20"/>
      <c r="AL601" s="20"/>
      <c r="AM601" s="22"/>
      <c r="AN601" s="18"/>
    </row>
    <row r="602" spans="21:40" x14ac:dyDescent="0.25">
      <c r="U602" s="26"/>
      <c r="V602" s="20"/>
      <c r="W602" s="20"/>
      <c r="X602" s="22"/>
      <c r="Y602" s="18"/>
      <c r="Z602" s="18"/>
      <c r="AJ602" s="24"/>
      <c r="AK602" s="20"/>
      <c r="AL602" s="20"/>
      <c r="AM602" s="22"/>
      <c r="AN602" s="18"/>
    </row>
    <row r="603" spans="21:40" x14ac:dyDescent="0.25">
      <c r="U603" s="26"/>
      <c r="V603" s="20"/>
      <c r="W603" s="20"/>
      <c r="X603" s="22"/>
      <c r="Y603" s="18"/>
      <c r="Z603" s="18"/>
      <c r="AJ603" s="24"/>
      <c r="AK603" s="20"/>
      <c r="AL603" s="20"/>
      <c r="AM603" s="22"/>
      <c r="AN603" s="18"/>
    </row>
    <row r="604" spans="21:40" x14ac:dyDescent="0.25">
      <c r="U604" s="26"/>
      <c r="V604" s="20"/>
      <c r="W604" s="20"/>
      <c r="X604" s="22"/>
      <c r="Y604" s="18"/>
      <c r="Z604" s="18"/>
      <c r="AJ604" s="24"/>
      <c r="AK604" s="20"/>
      <c r="AL604" s="20"/>
      <c r="AM604" s="22"/>
      <c r="AN604" s="18"/>
    </row>
    <row r="605" spans="21:40" x14ac:dyDescent="0.25">
      <c r="U605" s="26"/>
      <c r="V605" s="20"/>
      <c r="W605" s="20"/>
      <c r="X605" s="22"/>
      <c r="Y605" s="18"/>
      <c r="Z605" s="18"/>
      <c r="AJ605" s="24"/>
      <c r="AK605" s="20"/>
      <c r="AL605" s="20"/>
      <c r="AM605" s="22"/>
      <c r="AN605" s="18"/>
    </row>
    <row r="606" spans="21:40" x14ac:dyDescent="0.25">
      <c r="U606" s="26"/>
      <c r="V606" s="20"/>
      <c r="W606" s="20"/>
      <c r="X606" s="22"/>
      <c r="Y606" s="18"/>
      <c r="Z606" s="18"/>
      <c r="AJ606" s="24"/>
      <c r="AK606" s="20"/>
      <c r="AL606" s="20"/>
      <c r="AM606" s="22"/>
      <c r="AN606" s="18"/>
    </row>
    <row r="607" spans="21:40" x14ac:dyDescent="0.25">
      <c r="U607" s="26"/>
      <c r="V607" s="20"/>
      <c r="W607" s="20"/>
      <c r="X607" s="22"/>
      <c r="Y607" s="18"/>
      <c r="Z607" s="18"/>
      <c r="AJ607" s="24"/>
      <c r="AK607" s="20"/>
      <c r="AL607" s="20"/>
      <c r="AM607" s="22"/>
      <c r="AN607" s="18"/>
    </row>
    <row r="608" spans="21:40" x14ac:dyDescent="0.25">
      <c r="U608" s="26"/>
      <c r="V608" s="20"/>
      <c r="W608" s="20"/>
      <c r="X608" s="22"/>
      <c r="Y608" s="18"/>
      <c r="Z608" s="18"/>
      <c r="AJ608" s="24"/>
      <c r="AK608" s="20"/>
      <c r="AL608" s="20"/>
      <c r="AM608" s="22"/>
      <c r="AN608" s="18"/>
    </row>
    <row r="609" spans="21:40" x14ac:dyDescent="0.25">
      <c r="U609" s="26"/>
      <c r="V609" s="20"/>
      <c r="W609" s="20"/>
      <c r="X609" s="22"/>
      <c r="Y609" s="18"/>
      <c r="Z609" s="18"/>
      <c r="AJ609" s="24"/>
      <c r="AK609" s="20"/>
      <c r="AL609" s="20"/>
      <c r="AM609" s="22"/>
      <c r="AN609" s="18"/>
    </row>
    <row r="610" spans="21:40" x14ac:dyDescent="0.25">
      <c r="U610" s="26"/>
      <c r="V610" s="20"/>
      <c r="W610" s="20"/>
      <c r="X610" s="22"/>
      <c r="Y610" s="18"/>
      <c r="Z610" s="18"/>
      <c r="AJ610" s="24"/>
      <c r="AK610" s="20"/>
      <c r="AL610" s="20"/>
      <c r="AM610" s="22"/>
      <c r="AN610" s="18"/>
    </row>
    <row r="611" spans="21:40" x14ac:dyDescent="0.25">
      <c r="U611" s="26"/>
      <c r="V611" s="20"/>
      <c r="W611" s="20"/>
      <c r="X611" s="22"/>
      <c r="Y611" s="18"/>
      <c r="Z611" s="18"/>
      <c r="AJ611" s="24"/>
      <c r="AK611" s="20"/>
      <c r="AL611" s="20"/>
      <c r="AM611" s="22"/>
      <c r="AN611" s="18"/>
    </row>
    <row r="612" spans="21:40" x14ac:dyDescent="0.25">
      <c r="U612" s="26"/>
      <c r="V612" s="20"/>
      <c r="W612" s="20"/>
      <c r="X612" s="22"/>
      <c r="Y612" s="18"/>
      <c r="Z612" s="18"/>
      <c r="AJ612" s="24"/>
      <c r="AK612" s="20"/>
      <c r="AL612" s="20"/>
      <c r="AM612" s="22"/>
      <c r="AN612" s="18"/>
    </row>
    <row r="613" spans="21:40" x14ac:dyDescent="0.25">
      <c r="U613" s="26"/>
      <c r="V613" s="20"/>
      <c r="W613" s="20"/>
      <c r="X613" s="22"/>
      <c r="Y613" s="18"/>
      <c r="Z613" s="18"/>
      <c r="AJ613" s="24"/>
      <c r="AK613" s="20"/>
      <c r="AL613" s="20"/>
      <c r="AM613" s="22"/>
      <c r="AN613" s="18"/>
    </row>
    <row r="614" spans="21:40" x14ac:dyDescent="0.25">
      <c r="U614" s="26"/>
      <c r="V614" s="20"/>
      <c r="W614" s="20"/>
      <c r="X614" s="22"/>
      <c r="Y614" s="18"/>
      <c r="Z614" s="18"/>
      <c r="AJ614" s="24"/>
      <c r="AK614" s="20"/>
      <c r="AL614" s="20"/>
      <c r="AM614" s="22"/>
      <c r="AN614" s="18"/>
    </row>
    <row r="615" spans="21:40" x14ac:dyDescent="0.25">
      <c r="U615" s="26"/>
      <c r="V615" s="20"/>
      <c r="W615" s="20"/>
      <c r="X615" s="22"/>
      <c r="Y615" s="18"/>
      <c r="Z615" s="18"/>
      <c r="AJ615" s="24"/>
      <c r="AK615" s="20"/>
      <c r="AL615" s="20"/>
      <c r="AM615" s="22"/>
      <c r="AN615" s="18"/>
    </row>
    <row r="616" spans="21:40" x14ac:dyDescent="0.25">
      <c r="U616" s="26"/>
      <c r="V616" s="20"/>
      <c r="W616" s="20"/>
      <c r="X616" s="22"/>
      <c r="Y616" s="18"/>
      <c r="Z616" s="18"/>
      <c r="AJ616" s="24"/>
      <c r="AK616" s="20"/>
      <c r="AL616" s="20"/>
      <c r="AM616" s="22"/>
      <c r="AN616" s="18"/>
    </row>
    <row r="617" spans="21:40" x14ac:dyDescent="0.25">
      <c r="U617" s="26"/>
      <c r="V617" s="20"/>
      <c r="W617" s="20"/>
      <c r="X617" s="22"/>
      <c r="Y617" s="18"/>
      <c r="Z617" s="18"/>
      <c r="AJ617" s="24"/>
      <c r="AK617" s="20"/>
      <c r="AL617" s="20"/>
      <c r="AM617" s="22"/>
      <c r="AN617" s="18"/>
    </row>
    <row r="618" spans="21:40" x14ac:dyDescent="0.25">
      <c r="U618" s="30"/>
      <c r="V618" s="20"/>
      <c r="W618" s="20"/>
      <c r="X618" s="22"/>
      <c r="Y618" s="23"/>
      <c r="Z618" s="23"/>
      <c r="AJ618" s="24"/>
      <c r="AK618" s="20"/>
      <c r="AL618" s="20"/>
      <c r="AM618" s="22"/>
      <c r="AN618" s="18"/>
    </row>
    <row r="619" spans="21:40" x14ac:dyDescent="0.25">
      <c r="U619" s="26"/>
      <c r="V619" s="20"/>
      <c r="W619" s="20"/>
      <c r="X619" s="22"/>
      <c r="Y619" s="18"/>
      <c r="Z619" s="18"/>
      <c r="AJ619" s="24"/>
      <c r="AK619" s="20"/>
      <c r="AL619" s="20"/>
      <c r="AM619" s="22"/>
      <c r="AN619" s="18"/>
    </row>
    <row r="620" spans="21:40" x14ac:dyDescent="0.25">
      <c r="U620" s="26"/>
      <c r="V620" s="20"/>
      <c r="W620" s="20"/>
      <c r="X620" s="22"/>
      <c r="Y620" s="18"/>
      <c r="Z620" s="18"/>
      <c r="AJ620" s="24"/>
      <c r="AK620" s="20"/>
      <c r="AL620" s="20"/>
      <c r="AM620" s="22"/>
      <c r="AN620" s="18"/>
    </row>
    <row r="621" spans="21:40" x14ac:dyDescent="0.25">
      <c r="U621" s="26"/>
      <c r="V621" s="20"/>
      <c r="W621" s="20"/>
      <c r="X621" s="22"/>
      <c r="Y621" s="18"/>
      <c r="Z621" s="18"/>
      <c r="AJ621" s="24"/>
      <c r="AK621" s="20"/>
      <c r="AL621" s="20"/>
      <c r="AM621" s="22"/>
      <c r="AN621" s="18"/>
    </row>
    <row r="622" spans="21:40" x14ac:dyDescent="0.25">
      <c r="U622" s="26"/>
      <c r="V622" s="20"/>
      <c r="W622" s="20"/>
      <c r="X622" s="22"/>
      <c r="Y622" s="18"/>
      <c r="Z622" s="18"/>
      <c r="AJ622" s="24"/>
      <c r="AK622" s="20"/>
      <c r="AL622" s="20"/>
      <c r="AM622" s="22"/>
      <c r="AN622" s="18"/>
    </row>
    <row r="623" spans="21:40" x14ac:dyDescent="0.25">
      <c r="U623" s="26"/>
      <c r="V623" s="20"/>
      <c r="W623" s="20"/>
      <c r="X623" s="22"/>
      <c r="Y623" s="18"/>
      <c r="Z623" s="18"/>
      <c r="AJ623" s="24"/>
      <c r="AK623" s="20"/>
      <c r="AL623" s="20"/>
      <c r="AM623" s="22"/>
      <c r="AN623" s="18"/>
    </row>
    <row r="624" spans="21:40" x14ac:dyDescent="0.25">
      <c r="U624" s="26"/>
      <c r="V624" s="20"/>
      <c r="W624" s="20"/>
      <c r="X624" s="22"/>
      <c r="Y624" s="18"/>
      <c r="Z624" s="18"/>
      <c r="AJ624" s="24"/>
      <c r="AK624" s="20"/>
      <c r="AL624" s="20"/>
      <c r="AM624" s="22"/>
      <c r="AN624" s="18"/>
    </row>
    <row r="625" spans="21:40" x14ac:dyDescent="0.25">
      <c r="U625" s="26"/>
      <c r="V625" s="20"/>
      <c r="W625" s="20"/>
      <c r="X625" s="22"/>
      <c r="Y625" s="18"/>
      <c r="Z625" s="18"/>
      <c r="AJ625" s="24"/>
      <c r="AK625" s="20"/>
      <c r="AL625" s="20"/>
      <c r="AM625" s="22"/>
      <c r="AN625" s="18"/>
    </row>
    <row r="626" spans="21:40" x14ac:dyDescent="0.25">
      <c r="U626" s="26"/>
      <c r="V626" s="20"/>
      <c r="W626" s="20"/>
      <c r="X626" s="22"/>
      <c r="Y626" s="18"/>
      <c r="Z626" s="18"/>
      <c r="AJ626" s="24"/>
      <c r="AK626" s="20"/>
      <c r="AL626" s="20"/>
      <c r="AM626" s="22"/>
      <c r="AN626" s="18"/>
    </row>
    <row r="627" spans="21:40" x14ac:dyDescent="0.25">
      <c r="U627" s="26"/>
      <c r="V627" s="20"/>
      <c r="W627" s="20"/>
      <c r="X627" s="22"/>
      <c r="Y627" s="18"/>
      <c r="Z627" s="18"/>
      <c r="AJ627" s="24"/>
      <c r="AK627" s="20"/>
      <c r="AL627" s="20"/>
      <c r="AM627" s="22"/>
      <c r="AN627" s="18"/>
    </row>
    <row r="628" spans="21:40" x14ac:dyDescent="0.25">
      <c r="U628" s="26"/>
      <c r="V628" s="20"/>
      <c r="W628" s="20"/>
      <c r="X628" s="22"/>
      <c r="Y628" s="18"/>
      <c r="Z628" s="18"/>
      <c r="AJ628" s="19"/>
      <c r="AK628" s="20"/>
      <c r="AL628" s="20"/>
      <c r="AM628" s="22"/>
      <c r="AN628" s="23"/>
    </row>
    <row r="629" spans="21:40" x14ac:dyDescent="0.25">
      <c r="U629" s="26"/>
      <c r="V629" s="20"/>
      <c r="W629" s="20"/>
      <c r="X629" s="22"/>
      <c r="Y629" s="18"/>
      <c r="Z629" s="18"/>
      <c r="AJ629" s="24"/>
      <c r="AK629" s="20"/>
      <c r="AL629" s="20"/>
      <c r="AM629" s="22"/>
      <c r="AN629" s="23"/>
    </row>
    <row r="630" spans="21:40" x14ac:dyDescent="0.25">
      <c r="U630" s="26"/>
      <c r="V630" s="20"/>
      <c r="W630" s="20"/>
      <c r="X630" s="22"/>
      <c r="Y630" s="18"/>
      <c r="Z630" s="18"/>
      <c r="AJ630" s="24"/>
      <c r="AK630" s="20"/>
      <c r="AL630" s="20"/>
      <c r="AM630" s="22"/>
      <c r="AN630" s="18"/>
    </row>
    <row r="631" spans="21:40" x14ac:dyDescent="0.25">
      <c r="U631" s="26"/>
      <c r="V631" s="20"/>
      <c r="W631" s="20"/>
      <c r="X631" s="22"/>
      <c r="Y631" s="18"/>
      <c r="Z631" s="18"/>
      <c r="AJ631" s="24"/>
      <c r="AK631" s="20"/>
      <c r="AL631" s="20"/>
      <c r="AM631" s="22"/>
      <c r="AN631" s="18"/>
    </row>
    <row r="632" spans="21:40" x14ac:dyDescent="0.25">
      <c r="U632" s="26"/>
      <c r="V632" s="20"/>
      <c r="W632" s="20"/>
      <c r="X632" s="22"/>
      <c r="Y632" s="18"/>
      <c r="Z632" s="18"/>
      <c r="AJ632" s="24"/>
      <c r="AK632" s="20"/>
      <c r="AL632" s="20"/>
      <c r="AM632" s="22"/>
      <c r="AN632" s="18"/>
    </row>
    <row r="633" spans="21:40" x14ac:dyDescent="0.25">
      <c r="U633" s="26"/>
      <c r="V633" s="20"/>
      <c r="W633" s="20"/>
      <c r="X633" s="22"/>
      <c r="Y633" s="18"/>
      <c r="Z633" s="18"/>
      <c r="AJ633" s="24"/>
      <c r="AK633" s="20"/>
      <c r="AL633" s="20"/>
      <c r="AM633" s="22"/>
      <c r="AN633" s="18"/>
    </row>
    <row r="634" spans="21:40" x14ac:dyDescent="0.25">
      <c r="U634" s="26"/>
      <c r="V634" s="20"/>
      <c r="W634" s="20"/>
      <c r="X634" s="22"/>
      <c r="Y634" s="18"/>
      <c r="Z634" s="18"/>
      <c r="AJ634" s="24"/>
      <c r="AK634" s="20"/>
      <c r="AL634" s="20"/>
      <c r="AM634" s="22"/>
      <c r="AN634" s="18"/>
    </row>
    <row r="635" spans="21:40" x14ac:dyDescent="0.25">
      <c r="U635" s="26"/>
      <c r="V635" s="20"/>
      <c r="W635" s="20"/>
      <c r="X635" s="22"/>
      <c r="Y635" s="18"/>
      <c r="Z635" s="18"/>
      <c r="AJ635" s="24"/>
      <c r="AK635" s="20"/>
      <c r="AL635" s="20"/>
      <c r="AM635" s="22"/>
      <c r="AN635" s="18"/>
    </row>
    <row r="636" spans="21:40" x14ac:dyDescent="0.25">
      <c r="U636" s="26"/>
      <c r="V636" s="20"/>
      <c r="W636" s="20"/>
      <c r="X636" s="22"/>
      <c r="Y636" s="18"/>
      <c r="Z636" s="18"/>
      <c r="AJ636" s="24"/>
      <c r="AK636" s="20"/>
      <c r="AL636" s="20"/>
      <c r="AM636" s="22"/>
      <c r="AN636" s="18"/>
    </row>
    <row r="637" spans="21:40" x14ac:dyDescent="0.25">
      <c r="U637" s="26"/>
      <c r="V637" s="20"/>
      <c r="W637" s="20"/>
      <c r="X637" s="22"/>
      <c r="Y637" s="18"/>
      <c r="Z637" s="18"/>
      <c r="AJ637" s="24"/>
      <c r="AK637" s="20"/>
      <c r="AL637" s="20"/>
      <c r="AM637" s="22"/>
      <c r="AN637" s="18"/>
    </row>
    <row r="638" spans="21:40" x14ac:dyDescent="0.25">
      <c r="U638" s="26"/>
      <c r="V638" s="20"/>
      <c r="W638" s="20"/>
      <c r="X638" s="22"/>
      <c r="Y638" s="18"/>
      <c r="Z638" s="18"/>
      <c r="AJ638" s="24"/>
      <c r="AK638" s="20"/>
      <c r="AL638" s="20"/>
      <c r="AM638" s="22"/>
      <c r="AN638" s="18"/>
    </row>
    <row r="639" spans="21:40" x14ac:dyDescent="0.25">
      <c r="U639" s="26"/>
      <c r="V639" s="20"/>
      <c r="W639" s="20"/>
      <c r="X639" s="22"/>
      <c r="Y639" s="18"/>
      <c r="Z639" s="18"/>
      <c r="AJ639" s="24"/>
      <c r="AK639" s="20"/>
      <c r="AL639" s="20"/>
      <c r="AM639" s="22"/>
      <c r="AN639" s="18"/>
    </row>
    <row r="640" spans="21:40" x14ac:dyDescent="0.25">
      <c r="U640" s="26"/>
      <c r="V640" s="20"/>
      <c r="W640" s="20"/>
      <c r="X640" s="22"/>
      <c r="Y640" s="18"/>
      <c r="Z640" s="18"/>
      <c r="AJ640" s="24"/>
      <c r="AK640" s="20"/>
      <c r="AL640" s="20"/>
      <c r="AM640" s="22"/>
      <c r="AN640" s="18"/>
    </row>
    <row r="641" spans="21:40" x14ac:dyDescent="0.25">
      <c r="U641" s="26"/>
      <c r="V641" s="20"/>
      <c r="W641" s="20"/>
      <c r="X641" s="22"/>
      <c r="Y641" s="18"/>
      <c r="Z641" s="18"/>
      <c r="AJ641" s="24"/>
      <c r="AK641" s="20"/>
      <c r="AL641" s="20"/>
      <c r="AM641" s="22"/>
      <c r="AN641" s="18"/>
    </row>
    <row r="642" spans="21:40" x14ac:dyDescent="0.25">
      <c r="U642" s="26"/>
      <c r="V642" s="20"/>
      <c r="W642" s="20"/>
      <c r="X642" s="22"/>
      <c r="Y642" s="18"/>
      <c r="Z642" s="18"/>
      <c r="AJ642" s="24"/>
      <c r="AK642" s="20"/>
      <c r="AL642" s="20"/>
      <c r="AM642" s="22"/>
      <c r="AN642" s="18"/>
    </row>
    <row r="643" spans="21:40" x14ac:dyDescent="0.25">
      <c r="U643" s="26"/>
      <c r="V643" s="20"/>
      <c r="W643" s="20"/>
      <c r="X643" s="22"/>
      <c r="Y643" s="18"/>
      <c r="Z643" s="18"/>
      <c r="AJ643" s="24"/>
      <c r="AK643" s="20"/>
      <c r="AL643" s="20"/>
      <c r="AM643" s="22"/>
      <c r="AN643" s="18"/>
    </row>
    <row r="644" spans="21:40" x14ac:dyDescent="0.25">
      <c r="U644" s="26"/>
      <c r="V644" s="20"/>
      <c r="W644" s="20"/>
      <c r="X644" s="22"/>
      <c r="Y644" s="18"/>
      <c r="Z644" s="18"/>
      <c r="AJ644" s="24"/>
      <c r="AK644" s="20"/>
      <c r="AL644" s="20"/>
      <c r="AM644" s="22"/>
      <c r="AN644" s="18"/>
    </row>
    <row r="645" spans="21:40" x14ac:dyDescent="0.25">
      <c r="U645" s="26"/>
      <c r="V645" s="20"/>
      <c r="W645" s="20"/>
      <c r="X645" s="22"/>
      <c r="Y645" s="18"/>
      <c r="Z645" s="18"/>
      <c r="AJ645" s="24"/>
      <c r="AK645" s="20"/>
      <c r="AL645" s="20"/>
      <c r="AM645" s="22"/>
      <c r="AN645" s="18"/>
    </row>
    <row r="646" spans="21:40" x14ac:dyDescent="0.25">
      <c r="U646" s="30"/>
      <c r="V646" s="20"/>
      <c r="W646" s="20"/>
      <c r="X646" s="22"/>
      <c r="Y646" s="23"/>
      <c r="Z646" s="23"/>
      <c r="AJ646" s="24"/>
      <c r="AK646" s="20"/>
      <c r="AL646" s="20"/>
      <c r="AM646" s="22"/>
      <c r="AN646" s="18"/>
    </row>
    <row r="647" spans="21:40" x14ac:dyDescent="0.25">
      <c r="U647" s="26"/>
      <c r="V647" s="20"/>
      <c r="W647" s="20"/>
      <c r="X647" s="22"/>
      <c r="Y647" s="23"/>
      <c r="Z647" s="23"/>
      <c r="AJ647" s="24"/>
      <c r="AK647" s="20"/>
      <c r="AL647" s="20"/>
      <c r="AM647" s="22"/>
      <c r="AN647" s="18"/>
    </row>
    <row r="648" spans="21:40" x14ac:dyDescent="0.25">
      <c r="U648" s="26"/>
      <c r="V648" s="20"/>
      <c r="W648" s="20"/>
      <c r="X648" s="22"/>
      <c r="Y648" s="18"/>
      <c r="Z648" s="18"/>
      <c r="AJ648" s="24"/>
      <c r="AK648" s="20"/>
      <c r="AL648" s="20"/>
      <c r="AM648" s="22"/>
      <c r="AN648" s="18"/>
    </row>
    <row r="649" spans="21:40" x14ac:dyDescent="0.25">
      <c r="U649" s="26"/>
      <c r="V649" s="20"/>
      <c r="W649" s="20"/>
      <c r="X649" s="22"/>
      <c r="Y649" s="18"/>
      <c r="Z649" s="18"/>
      <c r="AJ649" s="24"/>
      <c r="AK649" s="20"/>
      <c r="AL649" s="20"/>
      <c r="AM649" s="22"/>
      <c r="AN649" s="18"/>
    </row>
    <row r="650" spans="21:40" x14ac:dyDescent="0.25">
      <c r="U650" s="26"/>
      <c r="V650" s="20"/>
      <c r="W650" s="20"/>
      <c r="X650" s="22"/>
      <c r="Y650" s="18"/>
      <c r="Z650" s="18"/>
      <c r="AJ650" s="24"/>
      <c r="AK650" s="20"/>
      <c r="AL650" s="20"/>
      <c r="AM650" s="22"/>
      <c r="AN650" s="18"/>
    </row>
    <row r="651" spans="21:40" x14ac:dyDescent="0.25">
      <c r="U651" s="26"/>
      <c r="V651" s="20"/>
      <c r="W651" s="20"/>
      <c r="X651" s="22"/>
      <c r="Y651" s="18"/>
      <c r="Z651" s="18"/>
      <c r="AJ651" s="24"/>
      <c r="AK651" s="20"/>
      <c r="AL651" s="20"/>
      <c r="AM651" s="22"/>
      <c r="AN651" s="18"/>
    </row>
    <row r="652" spans="21:40" x14ac:dyDescent="0.25">
      <c r="U652" s="26"/>
      <c r="V652" s="20"/>
      <c r="W652" s="20"/>
      <c r="X652" s="22"/>
      <c r="Y652" s="18"/>
      <c r="Z652" s="18"/>
      <c r="AJ652" s="24"/>
      <c r="AK652" s="20"/>
      <c r="AL652" s="20"/>
      <c r="AM652" s="22"/>
      <c r="AN652" s="18"/>
    </row>
    <row r="653" spans="21:40" x14ac:dyDescent="0.25">
      <c r="U653" s="26"/>
      <c r="V653" s="20"/>
      <c r="W653" s="20"/>
      <c r="X653" s="22"/>
      <c r="Y653" s="18"/>
      <c r="Z653" s="18"/>
      <c r="AJ653" s="24"/>
      <c r="AK653" s="20"/>
      <c r="AL653" s="20"/>
      <c r="AM653" s="22"/>
      <c r="AN653" s="18"/>
    </row>
    <row r="654" spans="21:40" x14ac:dyDescent="0.25">
      <c r="U654" s="26"/>
      <c r="V654" s="20"/>
      <c r="W654" s="20"/>
      <c r="X654" s="22"/>
      <c r="Y654" s="18"/>
      <c r="Z654" s="18"/>
      <c r="AJ654" s="24"/>
      <c r="AK654" s="20"/>
      <c r="AL654" s="20"/>
      <c r="AM654" s="22"/>
      <c r="AN654" s="18"/>
    </row>
    <row r="655" spans="21:40" x14ac:dyDescent="0.25">
      <c r="U655" s="26"/>
      <c r="V655" s="20"/>
      <c r="W655" s="20"/>
      <c r="X655" s="22"/>
      <c r="Y655" s="18"/>
      <c r="Z655" s="18"/>
      <c r="AJ655" s="24"/>
      <c r="AK655" s="20"/>
      <c r="AL655" s="20"/>
      <c r="AM655" s="22"/>
      <c r="AN655" s="18"/>
    </row>
    <row r="656" spans="21:40" x14ac:dyDescent="0.25">
      <c r="U656" s="26"/>
      <c r="V656" s="20"/>
      <c r="W656" s="20"/>
      <c r="X656" s="22"/>
      <c r="Y656" s="18"/>
      <c r="Z656" s="18"/>
      <c r="AJ656" s="24"/>
      <c r="AK656" s="20"/>
      <c r="AL656" s="20"/>
      <c r="AM656" s="22"/>
      <c r="AN656" s="18"/>
    </row>
    <row r="657" spans="21:40" x14ac:dyDescent="0.25">
      <c r="U657" s="26"/>
      <c r="V657" s="20"/>
      <c r="W657" s="20"/>
      <c r="X657" s="22"/>
      <c r="Y657" s="18"/>
      <c r="Z657" s="18"/>
      <c r="AJ657" s="24"/>
      <c r="AK657" s="20"/>
      <c r="AL657" s="20"/>
      <c r="AM657" s="22"/>
      <c r="AN657" s="18"/>
    </row>
    <row r="658" spans="21:40" x14ac:dyDescent="0.25">
      <c r="U658" s="26"/>
      <c r="V658" s="20"/>
      <c r="W658" s="20"/>
      <c r="X658" s="22"/>
      <c r="Y658" s="18"/>
      <c r="Z658" s="18"/>
      <c r="AJ658" s="24"/>
      <c r="AK658" s="20"/>
      <c r="AL658" s="20"/>
      <c r="AM658" s="22"/>
      <c r="AN658" s="18"/>
    </row>
    <row r="659" spans="21:40" x14ac:dyDescent="0.25">
      <c r="U659" s="26"/>
      <c r="V659" s="20"/>
      <c r="W659" s="20"/>
      <c r="X659" s="22"/>
      <c r="Y659" s="18"/>
      <c r="Z659" s="18"/>
      <c r="AJ659" s="24"/>
      <c r="AK659" s="20"/>
      <c r="AL659" s="20"/>
      <c r="AM659" s="22"/>
      <c r="AN659" s="18"/>
    </row>
    <row r="660" spans="21:40" x14ac:dyDescent="0.25">
      <c r="U660" s="26"/>
      <c r="V660" s="20"/>
      <c r="W660" s="20"/>
      <c r="X660" s="22"/>
      <c r="Y660" s="18"/>
      <c r="Z660" s="18"/>
      <c r="AJ660" s="24"/>
      <c r="AK660" s="20"/>
      <c r="AL660" s="20"/>
      <c r="AM660" s="22"/>
      <c r="AN660" s="18"/>
    </row>
    <row r="661" spans="21:40" x14ac:dyDescent="0.25">
      <c r="U661" s="26"/>
      <c r="V661" s="20"/>
      <c r="W661" s="20"/>
      <c r="X661" s="22"/>
      <c r="Y661" s="18"/>
      <c r="Z661" s="18"/>
      <c r="AJ661" s="24"/>
      <c r="AK661" s="20"/>
      <c r="AL661" s="20"/>
      <c r="AM661" s="22"/>
      <c r="AN661" s="18"/>
    </row>
    <row r="662" spans="21:40" x14ac:dyDescent="0.25">
      <c r="U662" s="26"/>
      <c r="V662" s="20"/>
      <c r="W662" s="20"/>
      <c r="X662" s="22"/>
      <c r="Y662" s="18"/>
      <c r="Z662" s="18"/>
      <c r="AJ662" s="24"/>
      <c r="AK662" s="20"/>
      <c r="AL662" s="20"/>
      <c r="AM662" s="22"/>
      <c r="AN662" s="18"/>
    </row>
    <row r="663" spans="21:40" x14ac:dyDescent="0.25">
      <c r="U663" s="26"/>
      <c r="V663" s="20"/>
      <c r="W663" s="20"/>
      <c r="X663" s="22"/>
      <c r="Y663" s="18"/>
      <c r="Z663" s="18"/>
      <c r="AJ663" s="24"/>
      <c r="AK663" s="20"/>
      <c r="AL663" s="20"/>
      <c r="AM663" s="22"/>
      <c r="AN663" s="18"/>
    </row>
    <row r="664" spans="21:40" x14ac:dyDescent="0.25">
      <c r="U664" s="26"/>
      <c r="V664" s="20"/>
      <c r="W664" s="20"/>
      <c r="X664" s="22"/>
      <c r="Y664" s="18"/>
      <c r="Z664" s="18"/>
      <c r="AJ664" s="24"/>
      <c r="AK664" s="20"/>
      <c r="AL664" s="20"/>
      <c r="AM664" s="22"/>
      <c r="AN664" s="18"/>
    </row>
    <row r="665" spans="21:40" x14ac:dyDescent="0.25">
      <c r="U665" s="26"/>
      <c r="V665" s="20"/>
      <c r="W665" s="20"/>
      <c r="X665" s="22"/>
      <c r="Y665" s="18"/>
      <c r="Z665" s="18"/>
      <c r="AJ665" s="24"/>
      <c r="AK665" s="20"/>
      <c r="AL665" s="20"/>
      <c r="AM665" s="22"/>
      <c r="AN665" s="18"/>
    </row>
    <row r="666" spans="21:40" x14ac:dyDescent="0.25">
      <c r="U666" s="26"/>
      <c r="V666" s="20"/>
      <c r="W666" s="20"/>
      <c r="X666" s="22"/>
      <c r="Y666" s="18"/>
      <c r="Z666" s="18"/>
      <c r="AJ666" s="24"/>
      <c r="AK666" s="20"/>
      <c r="AL666" s="20"/>
      <c r="AM666" s="22"/>
      <c r="AN666" s="18"/>
    </row>
    <row r="667" spans="21:40" x14ac:dyDescent="0.25">
      <c r="U667" s="26"/>
      <c r="V667" s="20"/>
      <c r="W667" s="20"/>
      <c r="X667" s="22"/>
      <c r="Y667" s="18"/>
      <c r="Z667" s="18"/>
      <c r="AJ667" s="24"/>
      <c r="AK667" s="20"/>
      <c r="AL667" s="20"/>
      <c r="AM667" s="22"/>
      <c r="AN667" s="18"/>
    </row>
    <row r="668" spans="21:40" x14ac:dyDescent="0.25">
      <c r="U668" s="26"/>
      <c r="V668" s="20"/>
      <c r="W668" s="20"/>
      <c r="X668" s="22"/>
      <c r="Y668" s="18"/>
      <c r="Z668" s="18"/>
      <c r="AJ668" s="24"/>
      <c r="AK668" s="20"/>
      <c r="AL668" s="20"/>
      <c r="AM668" s="22"/>
      <c r="AN668" s="18"/>
    </row>
    <row r="669" spans="21:40" x14ac:dyDescent="0.25">
      <c r="U669" s="26"/>
      <c r="V669" s="20"/>
      <c r="W669" s="20"/>
      <c r="X669" s="22"/>
      <c r="Y669" s="18"/>
      <c r="Z669" s="18"/>
      <c r="AJ669" s="24"/>
      <c r="AK669" s="20"/>
      <c r="AL669" s="20"/>
      <c r="AM669" s="22"/>
      <c r="AN669" s="18"/>
    </row>
    <row r="670" spans="21:40" x14ac:dyDescent="0.25">
      <c r="U670" s="26"/>
      <c r="V670" s="20"/>
      <c r="W670" s="20"/>
      <c r="X670" s="22"/>
      <c r="Y670" s="18"/>
      <c r="Z670" s="18"/>
      <c r="AJ670" s="24"/>
      <c r="AK670" s="20"/>
      <c r="AL670" s="20"/>
      <c r="AM670" s="22"/>
      <c r="AN670" s="18"/>
    </row>
    <row r="671" spans="21:40" x14ac:dyDescent="0.25">
      <c r="U671" s="26"/>
      <c r="V671" s="20"/>
      <c r="W671" s="20"/>
      <c r="X671" s="22"/>
      <c r="Y671" s="18"/>
      <c r="Z671" s="18"/>
      <c r="AJ671" s="24"/>
      <c r="AK671" s="20"/>
      <c r="AL671" s="20"/>
      <c r="AM671" s="22"/>
      <c r="AN671" s="18"/>
    </row>
    <row r="672" spans="21:40" x14ac:dyDescent="0.25">
      <c r="U672" s="26"/>
      <c r="V672" s="20"/>
      <c r="W672" s="20"/>
      <c r="X672" s="22"/>
      <c r="Y672" s="18"/>
      <c r="Z672" s="18"/>
      <c r="AJ672" s="24"/>
      <c r="AK672" s="20"/>
      <c r="AL672" s="20"/>
      <c r="AM672" s="22"/>
      <c r="AN672" s="18"/>
    </row>
    <row r="673" spans="21:40" x14ac:dyDescent="0.25">
      <c r="U673" s="26"/>
      <c r="V673" s="20"/>
      <c r="W673" s="20"/>
      <c r="X673" s="22"/>
      <c r="Y673" s="18"/>
      <c r="Z673" s="18"/>
      <c r="AJ673" s="24"/>
      <c r="AK673" s="20"/>
      <c r="AL673" s="20"/>
      <c r="AM673" s="22"/>
      <c r="AN673" s="18"/>
    </row>
    <row r="674" spans="21:40" x14ac:dyDescent="0.25">
      <c r="U674" s="26"/>
      <c r="V674" s="20"/>
      <c r="W674" s="20"/>
      <c r="X674" s="22"/>
      <c r="Y674" s="18"/>
      <c r="Z674" s="18"/>
      <c r="AJ674" s="24"/>
      <c r="AK674" s="20"/>
      <c r="AL674" s="20"/>
      <c r="AM674" s="22"/>
      <c r="AN674" s="18"/>
    </row>
    <row r="675" spans="21:40" x14ac:dyDescent="0.25">
      <c r="U675" s="26"/>
      <c r="V675" s="20"/>
      <c r="W675" s="20"/>
      <c r="X675" s="22"/>
      <c r="Y675" s="18"/>
      <c r="Z675" s="18"/>
      <c r="AJ675" s="24"/>
      <c r="AK675" s="20"/>
      <c r="AL675" s="20"/>
      <c r="AM675" s="22"/>
      <c r="AN675" s="18"/>
    </row>
    <row r="676" spans="21:40" x14ac:dyDescent="0.25">
      <c r="U676" s="26"/>
      <c r="V676" s="20"/>
      <c r="W676" s="20"/>
      <c r="X676" s="22"/>
      <c r="Y676" s="18"/>
      <c r="Z676" s="18"/>
      <c r="AJ676" s="24"/>
      <c r="AK676" s="20"/>
      <c r="AL676" s="20"/>
      <c r="AM676" s="22"/>
      <c r="AN676" s="18"/>
    </row>
    <row r="677" spans="21:40" x14ac:dyDescent="0.25">
      <c r="U677" s="26"/>
      <c r="V677" s="20"/>
      <c r="W677" s="20"/>
      <c r="X677" s="22"/>
      <c r="Y677" s="18"/>
      <c r="Z677" s="18"/>
      <c r="AJ677" s="24"/>
      <c r="AK677" s="20"/>
      <c r="AL677" s="20"/>
      <c r="AM677" s="22"/>
      <c r="AN677" s="18"/>
    </row>
    <row r="678" spans="21:40" x14ac:dyDescent="0.25">
      <c r="U678" s="26"/>
      <c r="V678" s="20"/>
      <c r="W678" s="20"/>
      <c r="X678" s="22"/>
      <c r="Y678" s="18"/>
      <c r="Z678" s="18"/>
      <c r="AJ678" s="24"/>
      <c r="AK678" s="20"/>
      <c r="AL678" s="20"/>
      <c r="AM678" s="22"/>
      <c r="AN678" s="18"/>
    </row>
    <row r="679" spans="21:40" x14ac:dyDescent="0.25">
      <c r="U679" s="26"/>
      <c r="V679" s="20"/>
      <c r="W679" s="20"/>
      <c r="X679" s="22"/>
      <c r="Y679" s="18"/>
      <c r="Z679" s="18"/>
      <c r="AJ679" s="24"/>
      <c r="AK679" s="20"/>
      <c r="AL679" s="20"/>
      <c r="AM679" s="22"/>
      <c r="AN679" s="18"/>
    </row>
    <row r="680" spans="21:40" x14ac:dyDescent="0.25">
      <c r="U680" s="26"/>
      <c r="V680" s="20"/>
      <c r="W680" s="20"/>
      <c r="X680" s="22"/>
      <c r="Y680" s="18"/>
      <c r="Z680" s="18"/>
      <c r="AJ680" s="24"/>
      <c r="AK680" s="20"/>
      <c r="AL680" s="20"/>
      <c r="AM680" s="22"/>
      <c r="AN680" s="18"/>
    </row>
    <row r="681" spans="21:40" x14ac:dyDescent="0.25">
      <c r="U681" s="26"/>
      <c r="V681" s="20"/>
      <c r="W681" s="20"/>
      <c r="X681" s="22"/>
      <c r="Y681" s="18"/>
      <c r="Z681" s="18"/>
      <c r="AJ681" s="24"/>
      <c r="AK681" s="20"/>
      <c r="AL681" s="20"/>
      <c r="AM681" s="22"/>
      <c r="AN681" s="18"/>
    </row>
    <row r="682" spans="21:40" x14ac:dyDescent="0.25">
      <c r="U682" s="26"/>
      <c r="V682" s="20"/>
      <c r="W682" s="20"/>
      <c r="X682" s="22"/>
      <c r="Y682" s="18"/>
      <c r="Z682" s="18"/>
      <c r="AJ682" s="24"/>
      <c r="AK682" s="20"/>
      <c r="AL682" s="20"/>
      <c r="AM682" s="22"/>
      <c r="AN682" s="18"/>
    </row>
    <row r="683" spans="21:40" x14ac:dyDescent="0.25">
      <c r="U683" s="26"/>
      <c r="V683" s="20"/>
      <c r="W683" s="20"/>
      <c r="X683" s="22"/>
      <c r="Y683" s="18"/>
      <c r="Z683" s="18"/>
      <c r="AJ683" s="24"/>
      <c r="AK683" s="20"/>
      <c r="AL683" s="20"/>
      <c r="AM683" s="22"/>
      <c r="AN683" s="18"/>
    </row>
    <row r="684" spans="21:40" x14ac:dyDescent="0.25">
      <c r="U684" s="26"/>
      <c r="V684" s="20"/>
      <c r="W684" s="20"/>
      <c r="X684" s="22"/>
      <c r="Y684" s="18"/>
      <c r="Z684" s="18"/>
      <c r="AJ684" s="24"/>
      <c r="AK684" s="20"/>
      <c r="AL684" s="20"/>
      <c r="AM684" s="22"/>
      <c r="AN684" s="18"/>
    </row>
    <row r="685" spans="21:40" x14ac:dyDescent="0.25">
      <c r="U685" s="26"/>
      <c r="V685" s="20"/>
      <c r="W685" s="20"/>
      <c r="X685" s="22"/>
      <c r="Y685" s="18"/>
      <c r="Z685" s="18"/>
      <c r="AJ685" s="24"/>
      <c r="AK685" s="20"/>
      <c r="AL685" s="20"/>
      <c r="AM685" s="22"/>
      <c r="AN685" s="18"/>
    </row>
    <row r="686" spans="21:40" x14ac:dyDescent="0.25">
      <c r="U686" s="26"/>
      <c r="V686" s="20"/>
      <c r="W686" s="20"/>
      <c r="X686" s="22"/>
      <c r="Y686" s="18"/>
      <c r="Z686" s="18"/>
      <c r="AJ686" s="24"/>
      <c r="AK686" s="20"/>
      <c r="AL686" s="20"/>
      <c r="AM686" s="22"/>
      <c r="AN686" s="18"/>
    </row>
    <row r="687" spans="21:40" x14ac:dyDescent="0.25">
      <c r="U687" s="26"/>
      <c r="V687" s="20"/>
      <c r="W687" s="20"/>
      <c r="X687" s="22"/>
      <c r="Y687" s="18"/>
      <c r="Z687" s="18"/>
      <c r="AJ687" s="24"/>
      <c r="AK687" s="20"/>
      <c r="AL687" s="20"/>
      <c r="AM687" s="22"/>
      <c r="AN687" s="18"/>
    </row>
    <row r="688" spans="21:40" x14ac:dyDescent="0.25">
      <c r="U688" s="26"/>
      <c r="V688" s="20"/>
      <c r="W688" s="20"/>
      <c r="X688" s="22"/>
      <c r="Y688" s="18"/>
      <c r="Z688" s="18"/>
      <c r="AJ688" s="24"/>
      <c r="AK688" s="20"/>
      <c r="AL688" s="20"/>
      <c r="AM688" s="22"/>
      <c r="AN688" s="18"/>
    </row>
    <row r="689" spans="21:40" x14ac:dyDescent="0.25">
      <c r="U689" s="26"/>
      <c r="V689" s="20"/>
      <c r="W689" s="20"/>
      <c r="X689" s="22"/>
      <c r="Y689" s="18"/>
      <c r="Z689" s="18"/>
      <c r="AJ689" s="24"/>
      <c r="AK689" s="20"/>
      <c r="AL689" s="20"/>
      <c r="AM689" s="22"/>
      <c r="AN689" s="18"/>
    </row>
    <row r="690" spans="21:40" x14ac:dyDescent="0.25">
      <c r="U690" s="26"/>
      <c r="V690" s="20"/>
      <c r="W690" s="20"/>
      <c r="X690" s="22"/>
      <c r="Y690" s="18"/>
      <c r="Z690" s="18"/>
      <c r="AJ690" s="24"/>
      <c r="AK690" s="20"/>
      <c r="AL690" s="20"/>
      <c r="AM690" s="22"/>
      <c r="AN690" s="18"/>
    </row>
    <row r="691" spans="21:40" x14ac:dyDescent="0.25">
      <c r="U691" s="26"/>
      <c r="V691" s="20"/>
      <c r="W691" s="20"/>
      <c r="X691" s="22"/>
      <c r="Y691" s="18"/>
      <c r="Z691" s="18"/>
      <c r="AJ691" s="24"/>
      <c r="AK691" s="20"/>
      <c r="AL691" s="20"/>
      <c r="AM691" s="22"/>
      <c r="AN691" s="18"/>
    </row>
    <row r="692" spans="21:40" x14ac:dyDescent="0.25">
      <c r="U692" s="26"/>
      <c r="V692" s="20"/>
      <c r="W692" s="20"/>
      <c r="X692" s="22"/>
      <c r="Y692" s="18"/>
      <c r="Z692" s="18"/>
      <c r="AJ692" s="24"/>
      <c r="AK692" s="20"/>
      <c r="AL692" s="20"/>
      <c r="AM692" s="22"/>
      <c r="AN692" s="18"/>
    </row>
    <row r="693" spans="21:40" x14ac:dyDescent="0.25">
      <c r="U693" s="26"/>
      <c r="V693" s="20"/>
      <c r="W693" s="20"/>
      <c r="X693" s="22"/>
      <c r="Y693" s="18"/>
      <c r="Z693" s="18"/>
      <c r="AJ693" s="24"/>
      <c r="AK693" s="20"/>
      <c r="AL693" s="20"/>
      <c r="AM693" s="22"/>
      <c r="AN693" s="18"/>
    </row>
    <row r="694" spans="21:40" x14ac:dyDescent="0.25">
      <c r="U694" s="26"/>
      <c r="V694" s="20"/>
      <c r="W694" s="20"/>
      <c r="X694" s="22"/>
      <c r="Y694" s="18"/>
      <c r="Z694" s="18"/>
      <c r="AJ694" s="24"/>
      <c r="AK694" s="20"/>
      <c r="AL694" s="20"/>
      <c r="AM694" s="22"/>
      <c r="AN694" s="18"/>
    </row>
    <row r="695" spans="21:40" x14ac:dyDescent="0.25">
      <c r="U695" s="26"/>
      <c r="V695" s="20"/>
      <c r="W695" s="20"/>
      <c r="X695" s="22"/>
      <c r="Y695" s="18"/>
      <c r="Z695" s="18"/>
      <c r="AJ695" s="24"/>
      <c r="AK695" s="20"/>
      <c r="AL695" s="20"/>
      <c r="AM695" s="22"/>
      <c r="AN695" s="18"/>
    </row>
    <row r="696" spans="21:40" x14ac:dyDescent="0.25">
      <c r="U696" s="26"/>
      <c r="V696" s="20"/>
      <c r="W696" s="20"/>
      <c r="X696" s="22"/>
      <c r="Y696" s="18"/>
      <c r="Z696" s="18"/>
      <c r="AJ696" s="24"/>
      <c r="AK696" s="20"/>
      <c r="AL696" s="20"/>
      <c r="AM696" s="22"/>
      <c r="AN696" s="18"/>
    </row>
    <row r="697" spans="21:40" x14ac:dyDescent="0.25">
      <c r="U697" s="26"/>
      <c r="V697" s="20"/>
      <c r="W697" s="20"/>
      <c r="X697" s="22"/>
      <c r="Y697" s="18"/>
      <c r="Z697" s="18"/>
      <c r="AJ697" s="24"/>
      <c r="AK697" s="20"/>
      <c r="AL697" s="20"/>
      <c r="AM697" s="22"/>
      <c r="AN697" s="18"/>
    </row>
    <row r="698" spans="21:40" x14ac:dyDescent="0.25">
      <c r="U698" s="26"/>
      <c r="V698" s="20"/>
      <c r="W698" s="20"/>
      <c r="X698" s="22"/>
      <c r="Y698" s="18"/>
      <c r="Z698" s="18"/>
      <c r="AJ698" s="24"/>
      <c r="AK698" s="20"/>
      <c r="AL698" s="20"/>
      <c r="AM698" s="22"/>
      <c r="AN698" s="18"/>
    </row>
    <row r="699" spans="21:40" x14ac:dyDescent="0.25">
      <c r="U699" s="26"/>
      <c r="V699" s="20"/>
      <c r="W699" s="20"/>
      <c r="X699" s="22"/>
      <c r="Y699" s="18"/>
      <c r="Z699" s="18"/>
      <c r="AJ699" s="24"/>
      <c r="AK699" s="20"/>
      <c r="AL699" s="20"/>
      <c r="AM699" s="22"/>
      <c r="AN699" s="18"/>
    </row>
    <row r="700" spans="21:40" x14ac:dyDescent="0.25">
      <c r="U700" s="26"/>
      <c r="V700" s="20"/>
      <c r="W700" s="20"/>
      <c r="X700" s="22"/>
      <c r="Y700" s="18"/>
      <c r="Z700" s="18"/>
      <c r="AJ700" s="24"/>
      <c r="AK700" s="20"/>
      <c r="AL700" s="20"/>
      <c r="AM700" s="22"/>
      <c r="AN700" s="18"/>
    </row>
    <row r="701" spans="21:40" x14ac:dyDescent="0.25">
      <c r="U701" s="26"/>
      <c r="V701" s="20"/>
      <c r="W701" s="20"/>
      <c r="X701" s="22"/>
      <c r="Y701" s="18"/>
      <c r="Z701" s="18"/>
      <c r="AJ701" s="24"/>
      <c r="AK701" s="20"/>
      <c r="AL701" s="20"/>
      <c r="AM701" s="22"/>
      <c r="AN701" s="18"/>
    </row>
    <row r="702" spans="21:40" x14ac:dyDescent="0.25">
      <c r="U702" s="26"/>
      <c r="V702" s="20"/>
      <c r="W702" s="20"/>
      <c r="X702" s="22"/>
      <c r="Y702" s="18"/>
      <c r="Z702" s="18"/>
      <c r="AJ702" s="24"/>
      <c r="AK702" s="20"/>
      <c r="AL702" s="20"/>
      <c r="AM702" s="22"/>
      <c r="AN702" s="18"/>
    </row>
    <row r="703" spans="21:40" x14ac:dyDescent="0.25">
      <c r="U703" s="26"/>
      <c r="V703" s="20"/>
      <c r="W703" s="20"/>
      <c r="X703" s="22"/>
      <c r="Y703" s="18"/>
      <c r="Z703" s="18"/>
      <c r="AJ703" s="24"/>
      <c r="AK703" s="20"/>
      <c r="AL703" s="20"/>
      <c r="AM703" s="22"/>
      <c r="AN703" s="18"/>
    </row>
    <row r="704" spans="21:40" x14ac:dyDescent="0.25">
      <c r="U704" s="26"/>
      <c r="V704" s="20"/>
      <c r="W704" s="20"/>
      <c r="X704" s="22"/>
      <c r="Y704" s="18"/>
      <c r="Z704" s="18"/>
      <c r="AJ704" s="24"/>
      <c r="AK704" s="20"/>
      <c r="AL704" s="20"/>
      <c r="AM704" s="22"/>
      <c r="AN704" s="18"/>
    </row>
    <row r="705" spans="21:40" x14ac:dyDescent="0.25">
      <c r="U705" s="26"/>
      <c r="V705" s="20"/>
      <c r="W705" s="20"/>
      <c r="X705" s="22"/>
      <c r="Y705" s="18"/>
      <c r="Z705" s="18"/>
      <c r="AJ705" s="24"/>
      <c r="AK705" s="20"/>
      <c r="AL705" s="20"/>
      <c r="AM705" s="22"/>
      <c r="AN705" s="18"/>
    </row>
    <row r="706" spans="21:40" x14ac:dyDescent="0.25">
      <c r="U706" s="26"/>
      <c r="V706" s="20"/>
      <c r="W706" s="20"/>
      <c r="X706" s="22"/>
      <c r="Y706" s="18"/>
      <c r="Z706" s="18"/>
      <c r="AJ706" s="19"/>
      <c r="AK706" s="20"/>
      <c r="AL706" s="20"/>
      <c r="AM706" s="22"/>
      <c r="AN706" s="23"/>
    </row>
    <row r="707" spans="21:40" x14ac:dyDescent="0.25">
      <c r="U707" s="26"/>
      <c r="V707" s="20"/>
      <c r="W707" s="20"/>
      <c r="X707" s="22"/>
      <c r="Y707" s="18"/>
      <c r="Z707" s="18"/>
      <c r="AJ707" s="24"/>
      <c r="AK707" s="20"/>
      <c r="AL707" s="20"/>
      <c r="AM707" s="22"/>
      <c r="AN707" s="23"/>
    </row>
    <row r="708" spans="21:40" x14ac:dyDescent="0.25">
      <c r="U708" s="26"/>
      <c r="V708" s="20"/>
      <c r="W708" s="20"/>
      <c r="X708" s="22"/>
      <c r="Y708" s="18"/>
      <c r="Z708" s="18"/>
      <c r="AJ708" s="24"/>
      <c r="AK708" s="20"/>
      <c r="AL708" s="20"/>
      <c r="AM708" s="22"/>
      <c r="AN708" s="18"/>
    </row>
    <row r="709" spans="21:40" x14ac:dyDescent="0.25">
      <c r="U709" s="26"/>
      <c r="V709" s="20"/>
      <c r="W709" s="20"/>
      <c r="X709" s="22"/>
      <c r="Y709" s="18"/>
      <c r="Z709" s="18"/>
      <c r="AJ709" s="24"/>
      <c r="AK709" s="20"/>
      <c r="AL709" s="20"/>
      <c r="AM709" s="22"/>
      <c r="AN709" s="18"/>
    </row>
    <row r="710" spans="21:40" x14ac:dyDescent="0.25">
      <c r="U710" s="26"/>
      <c r="V710" s="20"/>
      <c r="W710" s="20"/>
      <c r="X710" s="22"/>
      <c r="Y710" s="18"/>
      <c r="Z710" s="18"/>
      <c r="AJ710" s="24"/>
      <c r="AK710" s="20"/>
      <c r="AL710" s="20"/>
      <c r="AM710" s="22"/>
      <c r="AN710" s="18"/>
    </row>
    <row r="711" spans="21:40" x14ac:dyDescent="0.25">
      <c r="U711" s="26"/>
      <c r="V711" s="20"/>
      <c r="W711" s="20"/>
      <c r="X711" s="22"/>
      <c r="Y711" s="18"/>
      <c r="Z711" s="18"/>
      <c r="AJ711" s="24"/>
      <c r="AK711" s="20"/>
      <c r="AL711" s="20"/>
      <c r="AM711" s="22"/>
      <c r="AN711" s="18"/>
    </row>
    <row r="712" spans="21:40" x14ac:dyDescent="0.25">
      <c r="U712" s="26"/>
      <c r="V712" s="20"/>
      <c r="W712" s="20"/>
      <c r="X712" s="22"/>
      <c r="Y712" s="18"/>
      <c r="Z712" s="18"/>
      <c r="AJ712" s="24"/>
      <c r="AK712" s="20"/>
      <c r="AL712" s="20"/>
      <c r="AM712" s="22"/>
      <c r="AN712" s="18"/>
    </row>
    <row r="713" spans="21:40" x14ac:dyDescent="0.25">
      <c r="U713" s="26"/>
      <c r="V713" s="20"/>
      <c r="W713" s="20"/>
      <c r="X713" s="22"/>
      <c r="Y713" s="18"/>
      <c r="Z713" s="18"/>
      <c r="AJ713" s="24"/>
      <c r="AK713" s="20"/>
      <c r="AL713" s="20"/>
      <c r="AM713" s="22"/>
      <c r="AN713" s="18"/>
    </row>
    <row r="714" spans="21:40" x14ac:dyDescent="0.25">
      <c r="U714" s="26"/>
      <c r="V714" s="20"/>
      <c r="W714" s="20"/>
      <c r="X714" s="22"/>
      <c r="Y714" s="18"/>
      <c r="Z714" s="18"/>
      <c r="AJ714" s="24"/>
      <c r="AK714" s="20"/>
      <c r="AL714" s="20"/>
      <c r="AM714" s="22"/>
      <c r="AN714" s="18"/>
    </row>
    <row r="715" spans="21:40" x14ac:dyDescent="0.25">
      <c r="U715" s="26"/>
      <c r="V715" s="20"/>
      <c r="W715" s="20"/>
      <c r="X715" s="22"/>
      <c r="Y715" s="18"/>
      <c r="Z715" s="18"/>
      <c r="AJ715" s="24"/>
      <c r="AK715" s="20"/>
      <c r="AL715" s="20"/>
      <c r="AM715" s="22"/>
      <c r="AN715" s="18"/>
    </row>
    <row r="716" spans="21:40" x14ac:dyDescent="0.25">
      <c r="U716" s="26"/>
      <c r="V716" s="20"/>
      <c r="W716" s="20"/>
      <c r="X716" s="22"/>
      <c r="Y716" s="18"/>
      <c r="Z716" s="18"/>
      <c r="AJ716" s="24"/>
      <c r="AK716" s="20"/>
      <c r="AL716" s="20"/>
      <c r="AM716" s="22"/>
      <c r="AN716" s="18"/>
    </row>
    <row r="717" spans="21:40" x14ac:dyDescent="0.25">
      <c r="U717" s="26"/>
      <c r="V717" s="20"/>
      <c r="W717" s="20"/>
      <c r="X717" s="22"/>
      <c r="Y717" s="18"/>
      <c r="Z717" s="18"/>
      <c r="AJ717" s="24"/>
      <c r="AK717" s="20"/>
      <c r="AL717" s="20"/>
      <c r="AM717" s="22"/>
      <c r="AN717" s="18"/>
    </row>
    <row r="718" spans="21:40" x14ac:dyDescent="0.25">
      <c r="U718" s="26"/>
      <c r="V718" s="20"/>
      <c r="W718" s="20"/>
      <c r="X718" s="22"/>
      <c r="Y718" s="18"/>
      <c r="Z718" s="18"/>
      <c r="AJ718" s="24"/>
      <c r="AK718" s="20"/>
      <c r="AL718" s="20"/>
      <c r="AM718" s="22"/>
      <c r="AN718" s="18"/>
    </row>
    <row r="719" spans="21:40" x14ac:dyDescent="0.25">
      <c r="U719" s="26"/>
      <c r="V719" s="20"/>
      <c r="W719" s="20"/>
      <c r="X719" s="22"/>
      <c r="Y719" s="18"/>
      <c r="Z719" s="18"/>
      <c r="AJ719" s="24"/>
      <c r="AK719" s="20"/>
      <c r="AL719" s="20"/>
      <c r="AM719" s="22"/>
      <c r="AN719" s="18"/>
    </row>
    <row r="720" spans="21:40" x14ac:dyDescent="0.25">
      <c r="U720" s="26"/>
      <c r="V720" s="20"/>
      <c r="W720" s="20"/>
      <c r="X720" s="22"/>
      <c r="Y720" s="18"/>
      <c r="Z720" s="18"/>
      <c r="AJ720" s="24"/>
      <c r="AK720" s="20"/>
      <c r="AL720" s="20"/>
      <c r="AM720" s="22"/>
      <c r="AN720" s="18"/>
    </row>
    <row r="721" spans="21:40" x14ac:dyDescent="0.25">
      <c r="U721" s="26"/>
      <c r="V721" s="20"/>
      <c r="W721" s="20"/>
      <c r="X721" s="22"/>
      <c r="Y721" s="18"/>
      <c r="Z721" s="18"/>
      <c r="AJ721" s="24"/>
      <c r="AK721" s="20"/>
      <c r="AL721" s="20"/>
      <c r="AM721" s="22"/>
      <c r="AN721" s="18"/>
    </row>
    <row r="722" spans="21:40" x14ac:dyDescent="0.25">
      <c r="U722" s="26"/>
      <c r="V722" s="20"/>
      <c r="W722" s="20"/>
      <c r="X722" s="22"/>
      <c r="Y722" s="18"/>
      <c r="Z722" s="18"/>
      <c r="AJ722" s="24"/>
      <c r="AK722" s="20"/>
      <c r="AL722" s="20"/>
      <c r="AM722" s="22"/>
      <c r="AN722" s="18"/>
    </row>
    <row r="723" spans="21:40" x14ac:dyDescent="0.25">
      <c r="U723" s="26"/>
      <c r="V723" s="20"/>
      <c r="W723" s="20"/>
      <c r="X723" s="22"/>
      <c r="Y723" s="18"/>
      <c r="Z723" s="18"/>
      <c r="AJ723" s="24"/>
      <c r="AK723" s="20"/>
      <c r="AL723" s="20"/>
      <c r="AM723" s="22"/>
      <c r="AN723" s="18"/>
    </row>
    <row r="724" spans="21:40" x14ac:dyDescent="0.25">
      <c r="U724" s="30"/>
      <c r="V724" s="20"/>
      <c r="W724" s="20"/>
      <c r="X724" s="22"/>
      <c r="Y724" s="23"/>
      <c r="Z724" s="23"/>
      <c r="AJ724" s="24"/>
      <c r="AK724" s="20"/>
      <c r="AL724" s="20"/>
      <c r="AM724" s="22"/>
      <c r="AN724" s="18"/>
    </row>
    <row r="725" spans="21:40" x14ac:dyDescent="0.25">
      <c r="U725" s="26"/>
      <c r="V725" s="20"/>
      <c r="W725" s="20"/>
      <c r="X725" s="22"/>
      <c r="Y725" s="23"/>
      <c r="Z725" s="23"/>
      <c r="AJ725" s="24"/>
      <c r="AK725" s="20"/>
      <c r="AL725" s="20"/>
      <c r="AM725" s="22"/>
      <c r="AN725" s="18"/>
    </row>
    <row r="726" spans="21:40" x14ac:dyDescent="0.25">
      <c r="U726" s="26"/>
      <c r="V726" s="20"/>
      <c r="W726" s="20"/>
      <c r="X726" s="22"/>
      <c r="Y726" s="18"/>
      <c r="Z726" s="18"/>
      <c r="AJ726" s="24"/>
      <c r="AK726" s="20"/>
      <c r="AL726" s="20"/>
      <c r="AM726" s="22"/>
      <c r="AN726" s="18"/>
    </row>
    <row r="727" spans="21:40" x14ac:dyDescent="0.25">
      <c r="U727" s="26"/>
      <c r="V727" s="20"/>
      <c r="W727" s="20"/>
      <c r="X727" s="22"/>
      <c r="Y727" s="18"/>
      <c r="Z727" s="18"/>
      <c r="AJ727" s="24"/>
      <c r="AK727" s="20"/>
      <c r="AL727" s="20"/>
      <c r="AM727" s="22"/>
      <c r="AN727" s="18"/>
    </row>
    <row r="728" spans="21:40" x14ac:dyDescent="0.25">
      <c r="U728" s="26"/>
      <c r="V728" s="20"/>
      <c r="W728" s="20"/>
      <c r="X728" s="22"/>
      <c r="Y728" s="18"/>
      <c r="Z728" s="18"/>
      <c r="AJ728" s="24"/>
      <c r="AK728" s="20"/>
      <c r="AL728" s="20"/>
      <c r="AM728" s="22"/>
      <c r="AN728" s="18"/>
    </row>
    <row r="729" spans="21:40" x14ac:dyDescent="0.25">
      <c r="U729" s="26"/>
      <c r="V729" s="20"/>
      <c r="W729" s="20"/>
      <c r="X729" s="22"/>
      <c r="Y729" s="18"/>
      <c r="Z729" s="18"/>
      <c r="AJ729" s="24"/>
      <c r="AK729" s="20"/>
      <c r="AL729" s="20"/>
      <c r="AM729" s="22"/>
      <c r="AN729" s="18"/>
    </row>
    <row r="730" spans="21:40" x14ac:dyDescent="0.25">
      <c r="U730" s="26"/>
      <c r="V730" s="20"/>
      <c r="W730" s="20"/>
      <c r="X730" s="22"/>
      <c r="Y730" s="18"/>
      <c r="Z730" s="18"/>
      <c r="AJ730" s="24"/>
      <c r="AK730" s="20"/>
      <c r="AL730" s="20"/>
      <c r="AM730" s="22"/>
      <c r="AN730" s="18"/>
    </row>
    <row r="731" spans="21:40" x14ac:dyDescent="0.25">
      <c r="U731" s="26"/>
      <c r="V731" s="20"/>
      <c r="W731" s="20"/>
      <c r="X731" s="22"/>
      <c r="Y731" s="18"/>
      <c r="Z731" s="18"/>
      <c r="AJ731" s="24"/>
      <c r="AK731" s="20"/>
      <c r="AL731" s="20"/>
      <c r="AM731" s="22"/>
      <c r="AN731" s="18"/>
    </row>
    <row r="732" spans="21:40" x14ac:dyDescent="0.25">
      <c r="U732" s="26"/>
      <c r="V732" s="20"/>
      <c r="W732" s="20"/>
      <c r="X732" s="22"/>
      <c r="Y732" s="18"/>
      <c r="Z732" s="18"/>
      <c r="AJ732" s="24"/>
      <c r="AK732" s="20"/>
      <c r="AL732" s="20"/>
      <c r="AM732" s="22"/>
      <c r="AN732" s="18"/>
    </row>
    <row r="733" spans="21:40" x14ac:dyDescent="0.25">
      <c r="U733" s="26"/>
      <c r="V733" s="20"/>
      <c r="W733" s="20"/>
      <c r="X733" s="22"/>
      <c r="Y733" s="18"/>
      <c r="Z733" s="18"/>
      <c r="AJ733" s="24"/>
      <c r="AK733" s="20"/>
      <c r="AL733" s="20"/>
      <c r="AM733" s="22"/>
      <c r="AN733" s="18"/>
    </row>
    <row r="734" spans="21:40" x14ac:dyDescent="0.25">
      <c r="U734" s="26"/>
      <c r="V734" s="20"/>
      <c r="W734" s="20"/>
      <c r="X734" s="22"/>
      <c r="Y734" s="18"/>
      <c r="Z734" s="18"/>
      <c r="AJ734" s="24"/>
      <c r="AK734" s="20"/>
      <c r="AL734" s="20"/>
      <c r="AM734" s="22"/>
      <c r="AN734" s="18"/>
    </row>
    <row r="735" spans="21:40" x14ac:dyDescent="0.25">
      <c r="U735" s="26"/>
      <c r="V735" s="20"/>
      <c r="W735" s="20"/>
      <c r="X735" s="22"/>
      <c r="Y735" s="18"/>
      <c r="Z735" s="18"/>
      <c r="AJ735" s="24"/>
      <c r="AK735" s="20"/>
      <c r="AL735" s="20"/>
      <c r="AM735" s="22"/>
      <c r="AN735" s="18"/>
    </row>
    <row r="736" spans="21:40" x14ac:dyDescent="0.25">
      <c r="U736" s="26"/>
      <c r="V736" s="20"/>
      <c r="W736" s="20"/>
      <c r="X736" s="22"/>
      <c r="Y736" s="18"/>
      <c r="Z736" s="18"/>
      <c r="AJ736" s="24"/>
      <c r="AK736" s="20"/>
      <c r="AL736" s="20"/>
      <c r="AM736" s="22"/>
      <c r="AN736" s="18"/>
    </row>
    <row r="737" spans="21:40" x14ac:dyDescent="0.25">
      <c r="U737" s="26"/>
      <c r="V737" s="20"/>
      <c r="W737" s="20"/>
      <c r="X737" s="22"/>
      <c r="Y737" s="18"/>
      <c r="Z737" s="18"/>
      <c r="AJ737" s="24"/>
      <c r="AK737" s="20"/>
      <c r="AL737" s="20"/>
      <c r="AM737" s="22"/>
      <c r="AN737" s="18"/>
    </row>
    <row r="738" spans="21:40" x14ac:dyDescent="0.25">
      <c r="U738" s="26"/>
      <c r="V738" s="20"/>
      <c r="W738" s="20"/>
      <c r="X738" s="22"/>
      <c r="Y738" s="18"/>
      <c r="Z738" s="18"/>
      <c r="AJ738" s="24"/>
      <c r="AK738" s="20"/>
      <c r="AL738" s="20"/>
      <c r="AM738" s="22"/>
      <c r="AN738" s="18"/>
    </row>
    <row r="739" spans="21:40" x14ac:dyDescent="0.25">
      <c r="U739" s="26"/>
      <c r="V739" s="20"/>
      <c r="W739" s="20"/>
      <c r="X739" s="22"/>
      <c r="Y739" s="18"/>
      <c r="Z739" s="18"/>
      <c r="AJ739" s="24"/>
      <c r="AK739" s="20"/>
      <c r="AL739" s="20"/>
      <c r="AM739" s="22"/>
      <c r="AN739" s="18"/>
    </row>
    <row r="740" spans="21:40" x14ac:dyDescent="0.25">
      <c r="U740" s="26"/>
      <c r="V740" s="20"/>
      <c r="W740" s="20"/>
      <c r="X740" s="22"/>
      <c r="Y740" s="18"/>
      <c r="Z740" s="18"/>
      <c r="AJ740" s="24"/>
      <c r="AK740" s="20"/>
      <c r="AL740" s="20"/>
      <c r="AM740" s="22"/>
      <c r="AN740" s="18"/>
    </row>
    <row r="741" spans="21:40" x14ac:dyDescent="0.25">
      <c r="U741" s="26"/>
      <c r="V741" s="20"/>
      <c r="W741" s="20"/>
      <c r="X741" s="22"/>
      <c r="Y741" s="18"/>
      <c r="Z741" s="18"/>
      <c r="AJ741" s="24"/>
      <c r="AK741" s="20"/>
      <c r="AL741" s="20"/>
      <c r="AM741" s="22"/>
      <c r="AN741" s="18"/>
    </row>
    <row r="742" spans="21:40" x14ac:dyDescent="0.25">
      <c r="U742" s="26"/>
      <c r="V742" s="20"/>
      <c r="W742" s="20"/>
      <c r="X742" s="22"/>
      <c r="Y742" s="18"/>
      <c r="Z742" s="18"/>
      <c r="AJ742" s="24"/>
      <c r="AK742" s="20"/>
      <c r="AL742" s="20"/>
      <c r="AM742" s="22"/>
      <c r="AN742" s="18"/>
    </row>
    <row r="743" spans="21:40" x14ac:dyDescent="0.25">
      <c r="U743" s="26"/>
      <c r="V743" s="20"/>
      <c r="W743" s="20"/>
      <c r="X743" s="22"/>
      <c r="Y743" s="18"/>
      <c r="Z743" s="18"/>
      <c r="AJ743" s="24"/>
      <c r="AK743" s="20"/>
      <c r="AL743" s="20"/>
      <c r="AM743" s="22"/>
      <c r="AN743" s="18"/>
    </row>
    <row r="744" spans="21:40" x14ac:dyDescent="0.25">
      <c r="U744" s="26"/>
      <c r="V744" s="20"/>
      <c r="W744" s="20"/>
      <c r="X744" s="22"/>
      <c r="Y744" s="18"/>
      <c r="Z744" s="18"/>
      <c r="AJ744" s="24"/>
      <c r="AK744" s="20"/>
      <c r="AL744" s="20"/>
      <c r="AM744" s="22"/>
      <c r="AN744" s="18"/>
    </row>
    <row r="745" spans="21:40" x14ac:dyDescent="0.25">
      <c r="U745" s="26"/>
      <c r="V745" s="20"/>
      <c r="W745" s="20"/>
      <c r="X745" s="22"/>
      <c r="Y745" s="18"/>
      <c r="Z745" s="18"/>
      <c r="AJ745" s="24"/>
      <c r="AK745" s="20"/>
      <c r="AL745" s="20"/>
      <c r="AM745" s="22"/>
      <c r="AN745" s="18"/>
    </row>
    <row r="746" spans="21:40" x14ac:dyDescent="0.25">
      <c r="U746" s="26"/>
      <c r="V746" s="20"/>
      <c r="W746" s="20"/>
      <c r="X746" s="22"/>
      <c r="Y746" s="18"/>
      <c r="Z746" s="18"/>
      <c r="AJ746" s="24"/>
      <c r="AK746" s="20"/>
      <c r="AL746" s="20"/>
      <c r="AM746" s="22"/>
      <c r="AN746" s="18"/>
    </row>
    <row r="747" spans="21:40" x14ac:dyDescent="0.25">
      <c r="U747" s="26"/>
      <c r="V747" s="20"/>
      <c r="W747" s="20"/>
      <c r="X747" s="22"/>
      <c r="Y747" s="18"/>
      <c r="Z747" s="18"/>
      <c r="AJ747" s="24"/>
      <c r="AK747" s="20"/>
      <c r="AL747" s="20"/>
      <c r="AM747" s="22"/>
      <c r="AN747" s="18"/>
    </row>
    <row r="748" spans="21:40" x14ac:dyDescent="0.25">
      <c r="U748" s="26"/>
      <c r="V748" s="20"/>
      <c r="W748" s="20"/>
      <c r="X748" s="22"/>
      <c r="Y748" s="18"/>
      <c r="Z748" s="18"/>
      <c r="AJ748" s="24"/>
      <c r="AK748" s="20"/>
      <c r="AL748" s="20"/>
      <c r="AM748" s="22"/>
      <c r="AN748" s="18"/>
    </row>
    <row r="749" spans="21:40" x14ac:dyDescent="0.25">
      <c r="U749" s="26"/>
      <c r="V749" s="20"/>
      <c r="W749" s="20"/>
      <c r="X749" s="22"/>
      <c r="Y749" s="18"/>
      <c r="Z749" s="18"/>
      <c r="AJ749" s="19"/>
      <c r="AK749" s="20"/>
      <c r="AL749" s="20"/>
      <c r="AM749" s="22"/>
      <c r="AN749" s="23"/>
    </row>
    <row r="750" spans="21:40" x14ac:dyDescent="0.25">
      <c r="U750" s="26"/>
      <c r="V750" s="20"/>
      <c r="W750" s="20"/>
      <c r="X750" s="22"/>
      <c r="Y750" s="18"/>
      <c r="Z750" s="18"/>
      <c r="AJ750" s="19"/>
      <c r="AK750" s="20"/>
      <c r="AL750" s="20"/>
      <c r="AM750" s="22"/>
      <c r="AN750" s="23"/>
    </row>
    <row r="751" spans="21:40" x14ac:dyDescent="0.25">
      <c r="U751" s="26"/>
      <c r="V751" s="20"/>
      <c r="W751" s="20"/>
      <c r="X751" s="22"/>
      <c r="Y751" s="18"/>
      <c r="Z751" s="18"/>
      <c r="AJ751" s="19"/>
      <c r="AK751" s="20"/>
      <c r="AL751" s="20"/>
      <c r="AM751" s="22"/>
      <c r="AN751" s="23"/>
    </row>
    <row r="752" spans="21:40" x14ac:dyDescent="0.25">
      <c r="U752" s="26"/>
      <c r="V752" s="20"/>
      <c r="W752" s="20"/>
      <c r="X752" s="22"/>
      <c r="Y752" s="18"/>
      <c r="Z752" s="18"/>
      <c r="AJ752" s="24"/>
      <c r="AK752" s="20"/>
      <c r="AL752" s="20"/>
      <c r="AM752" s="22"/>
      <c r="AN752" s="18"/>
    </row>
    <row r="753" spans="21:40" x14ac:dyDescent="0.25">
      <c r="U753" s="26"/>
      <c r="V753" s="20"/>
      <c r="W753" s="20"/>
      <c r="X753" s="22"/>
      <c r="Y753" s="18"/>
      <c r="Z753" s="18"/>
      <c r="AJ753" s="24"/>
      <c r="AK753" s="20"/>
      <c r="AL753" s="20"/>
      <c r="AM753" s="22"/>
      <c r="AN753" s="18"/>
    </row>
    <row r="754" spans="21:40" x14ac:dyDescent="0.25">
      <c r="U754" s="26"/>
      <c r="V754" s="20"/>
      <c r="W754" s="20"/>
      <c r="X754" s="22"/>
      <c r="Y754" s="18"/>
      <c r="Z754" s="18"/>
      <c r="AJ754" s="24"/>
      <c r="AK754" s="20"/>
      <c r="AL754" s="20"/>
      <c r="AM754" s="22"/>
      <c r="AN754" s="18"/>
    </row>
    <row r="755" spans="21:40" x14ac:dyDescent="0.25">
      <c r="U755" s="26"/>
      <c r="V755" s="20"/>
      <c r="W755" s="20"/>
      <c r="X755" s="22"/>
      <c r="Y755" s="18"/>
      <c r="Z755" s="18"/>
      <c r="AJ755" s="24"/>
      <c r="AK755" s="20"/>
      <c r="AL755" s="20"/>
      <c r="AM755" s="22"/>
      <c r="AN755" s="18"/>
    </row>
    <row r="756" spans="21:40" x14ac:dyDescent="0.25">
      <c r="U756" s="26"/>
      <c r="V756" s="20"/>
      <c r="W756" s="20"/>
      <c r="X756" s="22"/>
      <c r="Y756" s="18"/>
      <c r="Z756" s="18"/>
      <c r="AJ756" s="24"/>
      <c r="AK756" s="20"/>
      <c r="AL756" s="20"/>
      <c r="AM756" s="22"/>
      <c r="AN756" s="18"/>
    </row>
    <row r="757" spans="21:40" x14ac:dyDescent="0.25">
      <c r="U757" s="26"/>
      <c r="V757" s="20"/>
      <c r="W757" s="20"/>
      <c r="X757" s="22"/>
      <c r="Y757" s="18"/>
      <c r="Z757" s="18"/>
      <c r="AJ757" s="24"/>
      <c r="AK757" s="20"/>
      <c r="AL757" s="20"/>
      <c r="AM757" s="22"/>
      <c r="AN757" s="18"/>
    </row>
    <row r="758" spans="21:40" x14ac:dyDescent="0.25">
      <c r="U758" s="26"/>
      <c r="V758" s="20"/>
      <c r="W758" s="20"/>
      <c r="X758" s="22"/>
      <c r="Y758" s="18"/>
      <c r="Z758" s="18"/>
      <c r="AJ758" s="24"/>
      <c r="AK758" s="20"/>
      <c r="AL758" s="20"/>
      <c r="AM758" s="22"/>
      <c r="AN758" s="18"/>
    </row>
    <row r="759" spans="21:40" x14ac:dyDescent="0.25">
      <c r="U759" s="26"/>
      <c r="V759" s="20"/>
      <c r="W759" s="20"/>
      <c r="X759" s="22"/>
      <c r="Y759" s="18"/>
      <c r="Z759" s="18"/>
      <c r="AJ759" s="24"/>
      <c r="AK759" s="20"/>
      <c r="AL759" s="20"/>
      <c r="AM759" s="22"/>
      <c r="AN759" s="18"/>
    </row>
    <row r="760" spans="21:40" x14ac:dyDescent="0.25">
      <c r="U760" s="26"/>
      <c r="V760" s="20"/>
      <c r="W760" s="20"/>
      <c r="X760" s="22"/>
      <c r="Y760" s="18"/>
      <c r="Z760" s="18"/>
      <c r="AJ760" s="24"/>
      <c r="AK760" s="20"/>
      <c r="AL760" s="20"/>
      <c r="AM760" s="22"/>
      <c r="AN760" s="18"/>
    </row>
    <row r="761" spans="21:40" x14ac:dyDescent="0.25">
      <c r="U761" s="26"/>
      <c r="V761" s="20"/>
      <c r="W761" s="20"/>
      <c r="X761" s="22"/>
      <c r="Y761" s="18"/>
      <c r="Z761" s="18"/>
      <c r="AJ761" s="24"/>
      <c r="AK761" s="20"/>
      <c r="AL761" s="20"/>
      <c r="AM761" s="22"/>
      <c r="AN761" s="18"/>
    </row>
    <row r="762" spans="21:40" x14ac:dyDescent="0.25">
      <c r="U762" s="26"/>
      <c r="V762" s="20"/>
      <c r="W762" s="20"/>
      <c r="X762" s="22"/>
      <c r="Y762" s="18"/>
      <c r="Z762" s="18"/>
      <c r="AJ762" s="24"/>
      <c r="AK762" s="20"/>
      <c r="AL762" s="20"/>
      <c r="AM762" s="22"/>
      <c r="AN762" s="18"/>
    </row>
    <row r="763" spans="21:40" x14ac:dyDescent="0.25">
      <c r="U763" s="26"/>
      <c r="V763" s="20"/>
      <c r="W763" s="20"/>
      <c r="X763" s="22"/>
      <c r="Y763" s="18"/>
      <c r="Z763" s="18"/>
      <c r="AJ763" s="24"/>
      <c r="AK763" s="20"/>
      <c r="AL763" s="20"/>
      <c r="AM763" s="22"/>
      <c r="AN763" s="18"/>
    </row>
    <row r="764" spans="21:40" x14ac:dyDescent="0.25">
      <c r="U764" s="26"/>
      <c r="V764" s="20"/>
      <c r="W764" s="20"/>
      <c r="X764" s="22"/>
      <c r="Y764" s="18"/>
      <c r="Z764" s="18"/>
      <c r="AJ764" s="24"/>
      <c r="AK764" s="20"/>
      <c r="AL764" s="20"/>
      <c r="AM764" s="22"/>
      <c r="AN764" s="18"/>
    </row>
    <row r="765" spans="21:40" x14ac:dyDescent="0.25">
      <c r="U765" s="26"/>
      <c r="V765" s="20"/>
      <c r="W765" s="20"/>
      <c r="X765" s="22"/>
      <c r="Y765" s="18"/>
      <c r="Z765" s="18"/>
      <c r="AJ765" s="24"/>
      <c r="AK765" s="20"/>
      <c r="AL765" s="20"/>
      <c r="AM765" s="22"/>
      <c r="AN765" s="18"/>
    </row>
    <row r="766" spans="21:40" x14ac:dyDescent="0.25">
      <c r="U766" s="26"/>
      <c r="V766" s="20"/>
      <c r="W766" s="20"/>
      <c r="X766" s="22"/>
      <c r="Y766" s="18"/>
      <c r="Z766" s="18"/>
      <c r="AJ766" s="24"/>
      <c r="AK766" s="20"/>
      <c r="AL766" s="20"/>
      <c r="AM766" s="22"/>
      <c r="AN766" s="18"/>
    </row>
    <row r="767" spans="21:40" x14ac:dyDescent="0.25">
      <c r="U767" s="30"/>
      <c r="V767" s="20"/>
      <c r="W767" s="20"/>
      <c r="X767" s="22"/>
      <c r="Y767" s="23"/>
      <c r="Z767" s="23"/>
      <c r="AJ767" s="24"/>
      <c r="AK767" s="20"/>
      <c r="AL767" s="20"/>
      <c r="AM767" s="22"/>
      <c r="AN767" s="18"/>
    </row>
    <row r="768" spans="21:40" x14ac:dyDescent="0.25">
      <c r="U768" s="30"/>
      <c r="V768" s="20"/>
      <c r="W768" s="20"/>
      <c r="X768" s="22"/>
      <c r="Y768" s="23"/>
      <c r="Z768" s="23"/>
      <c r="AJ768" s="24"/>
      <c r="AK768" s="20"/>
      <c r="AL768" s="20"/>
      <c r="AM768" s="22"/>
      <c r="AN768" s="18"/>
    </row>
    <row r="769" spans="21:40" x14ac:dyDescent="0.25">
      <c r="U769" s="30"/>
      <c r="V769" s="20"/>
      <c r="W769" s="20"/>
      <c r="X769" s="22"/>
      <c r="Y769" s="23"/>
      <c r="Z769" s="23"/>
      <c r="AJ769" s="24"/>
      <c r="AK769" s="20"/>
      <c r="AL769" s="20"/>
      <c r="AM769" s="22"/>
      <c r="AN769" s="18"/>
    </row>
    <row r="770" spans="21:40" x14ac:dyDescent="0.25">
      <c r="U770" s="26"/>
      <c r="V770" s="20"/>
      <c r="W770" s="20"/>
      <c r="X770" s="22"/>
      <c r="Y770" s="18"/>
      <c r="Z770" s="18"/>
      <c r="AJ770" s="24"/>
      <c r="AK770" s="20"/>
      <c r="AL770" s="20"/>
      <c r="AM770" s="22"/>
      <c r="AN770" s="18"/>
    </row>
    <row r="771" spans="21:40" x14ac:dyDescent="0.25">
      <c r="U771" s="26"/>
      <c r="V771" s="20"/>
      <c r="W771" s="20"/>
      <c r="X771" s="22"/>
      <c r="Y771" s="18"/>
      <c r="Z771" s="18"/>
      <c r="AJ771" s="24"/>
      <c r="AK771" s="20"/>
      <c r="AL771" s="20"/>
      <c r="AM771" s="22"/>
      <c r="AN771" s="18"/>
    </row>
    <row r="772" spans="21:40" x14ac:dyDescent="0.25">
      <c r="U772" s="26"/>
      <c r="V772" s="20"/>
      <c r="W772" s="20"/>
      <c r="X772" s="22"/>
      <c r="Y772" s="18"/>
      <c r="Z772" s="18"/>
      <c r="AJ772" s="24"/>
      <c r="AK772" s="20"/>
      <c r="AL772" s="20"/>
      <c r="AM772" s="22"/>
      <c r="AN772" s="18"/>
    </row>
    <row r="773" spans="21:40" x14ac:dyDescent="0.25">
      <c r="U773" s="26"/>
      <c r="V773" s="20"/>
      <c r="W773" s="20"/>
      <c r="X773" s="22"/>
      <c r="Y773" s="18"/>
      <c r="Z773" s="18"/>
      <c r="AJ773" s="24"/>
      <c r="AK773" s="20"/>
      <c r="AL773" s="20"/>
      <c r="AM773" s="22"/>
      <c r="AN773" s="18"/>
    </row>
    <row r="774" spans="21:40" x14ac:dyDescent="0.25">
      <c r="U774" s="26"/>
      <c r="V774" s="20"/>
      <c r="W774" s="20"/>
      <c r="X774" s="22"/>
      <c r="Y774" s="18"/>
      <c r="Z774" s="18"/>
      <c r="AJ774" s="24"/>
      <c r="AK774" s="20"/>
      <c r="AL774" s="20"/>
      <c r="AM774" s="22"/>
      <c r="AN774" s="18"/>
    </row>
    <row r="775" spans="21:40" x14ac:dyDescent="0.25">
      <c r="U775" s="26"/>
      <c r="V775" s="20"/>
      <c r="W775" s="20"/>
      <c r="X775" s="22"/>
      <c r="Y775" s="18"/>
      <c r="Z775" s="18"/>
      <c r="AJ775" s="24"/>
      <c r="AK775" s="20"/>
      <c r="AL775" s="20"/>
      <c r="AM775" s="22"/>
      <c r="AN775" s="18"/>
    </row>
    <row r="776" spans="21:40" x14ac:dyDescent="0.25">
      <c r="U776" s="26"/>
      <c r="V776" s="20"/>
      <c r="W776" s="20"/>
      <c r="X776" s="22"/>
      <c r="Y776" s="18"/>
      <c r="Z776" s="18"/>
      <c r="AJ776" s="24"/>
      <c r="AK776" s="20"/>
      <c r="AL776" s="20"/>
      <c r="AM776" s="22"/>
      <c r="AN776" s="18"/>
    </row>
    <row r="777" spans="21:40" x14ac:dyDescent="0.25">
      <c r="U777" s="26"/>
      <c r="V777" s="20"/>
      <c r="W777" s="20"/>
      <c r="X777" s="22"/>
      <c r="Y777" s="18"/>
      <c r="Z777" s="18"/>
      <c r="AJ777" s="24"/>
      <c r="AK777" s="20"/>
      <c r="AL777" s="20"/>
      <c r="AM777" s="22"/>
      <c r="AN777" s="18"/>
    </row>
    <row r="778" spans="21:40" x14ac:dyDescent="0.25">
      <c r="U778" s="26"/>
      <c r="V778" s="20"/>
      <c r="W778" s="20"/>
      <c r="X778" s="22"/>
      <c r="Y778" s="18"/>
      <c r="Z778" s="18"/>
      <c r="AJ778" s="24"/>
      <c r="AK778" s="20"/>
      <c r="AL778" s="20"/>
      <c r="AM778" s="22"/>
      <c r="AN778" s="18"/>
    </row>
    <row r="779" spans="21:40" x14ac:dyDescent="0.25">
      <c r="U779" s="26"/>
      <c r="V779" s="20"/>
      <c r="W779" s="20"/>
      <c r="X779" s="22"/>
      <c r="Y779" s="18"/>
      <c r="Z779" s="18"/>
      <c r="AJ779" s="24"/>
      <c r="AK779" s="20"/>
      <c r="AL779" s="20"/>
      <c r="AM779" s="22"/>
      <c r="AN779" s="18"/>
    </row>
    <row r="780" spans="21:40" x14ac:dyDescent="0.25">
      <c r="U780" s="26"/>
      <c r="V780" s="20"/>
      <c r="W780" s="20"/>
      <c r="X780" s="22"/>
      <c r="Y780" s="18"/>
      <c r="Z780" s="18"/>
      <c r="AJ780" s="24"/>
      <c r="AK780" s="20"/>
      <c r="AL780" s="20"/>
      <c r="AM780" s="22"/>
      <c r="AN780" s="18"/>
    </row>
    <row r="781" spans="21:40" x14ac:dyDescent="0.25">
      <c r="U781" s="26"/>
      <c r="V781" s="20"/>
      <c r="W781" s="20"/>
      <c r="X781" s="22"/>
      <c r="Y781" s="18"/>
      <c r="Z781" s="18"/>
      <c r="AJ781" s="24"/>
      <c r="AK781" s="20"/>
      <c r="AL781" s="20"/>
      <c r="AM781" s="22"/>
      <c r="AN781" s="18"/>
    </row>
    <row r="782" spans="21:40" x14ac:dyDescent="0.25">
      <c r="U782" s="26"/>
      <c r="V782" s="20"/>
      <c r="W782" s="20"/>
      <c r="X782" s="22"/>
      <c r="Y782" s="18"/>
      <c r="Z782" s="18"/>
      <c r="AJ782" s="24"/>
      <c r="AK782" s="20"/>
      <c r="AL782" s="20"/>
      <c r="AM782" s="22"/>
      <c r="AN782" s="18"/>
    </row>
    <row r="783" spans="21:40" x14ac:dyDescent="0.25">
      <c r="U783" s="26"/>
      <c r="V783" s="20"/>
      <c r="W783" s="20"/>
      <c r="X783" s="22"/>
      <c r="Y783" s="18"/>
      <c r="Z783" s="18"/>
      <c r="AJ783" s="24"/>
      <c r="AK783" s="20"/>
      <c r="AL783" s="20"/>
      <c r="AM783" s="22"/>
      <c r="AN783" s="18"/>
    </row>
    <row r="784" spans="21:40" x14ac:dyDescent="0.25">
      <c r="U784" s="26"/>
      <c r="V784" s="20"/>
      <c r="W784" s="20"/>
      <c r="X784" s="22"/>
      <c r="Y784" s="18"/>
      <c r="Z784" s="18"/>
      <c r="AJ784" s="24"/>
      <c r="AK784" s="20"/>
      <c r="AL784" s="20"/>
      <c r="AM784" s="22"/>
      <c r="AN784" s="18"/>
    </row>
    <row r="785" spans="21:40" x14ac:dyDescent="0.25">
      <c r="U785" s="26"/>
      <c r="V785" s="20"/>
      <c r="W785" s="20"/>
      <c r="X785" s="22"/>
      <c r="Y785" s="18"/>
      <c r="Z785" s="18"/>
      <c r="AJ785" s="19"/>
      <c r="AK785" s="20"/>
      <c r="AL785" s="20"/>
      <c r="AM785" s="22"/>
      <c r="AN785" s="23"/>
    </row>
    <row r="786" spans="21:40" x14ac:dyDescent="0.25">
      <c r="U786" s="26"/>
      <c r="V786" s="20"/>
      <c r="W786" s="20"/>
      <c r="X786" s="22"/>
      <c r="Y786" s="18"/>
      <c r="Z786" s="18"/>
      <c r="AJ786" s="19"/>
      <c r="AK786" s="20"/>
      <c r="AL786" s="20"/>
      <c r="AM786" s="22"/>
      <c r="AN786" s="23"/>
    </row>
    <row r="787" spans="21:40" x14ac:dyDescent="0.25">
      <c r="U787" s="26"/>
      <c r="V787" s="20"/>
      <c r="W787" s="20"/>
      <c r="X787" s="22"/>
      <c r="Y787" s="18"/>
      <c r="Z787" s="18"/>
      <c r="AJ787" s="24"/>
      <c r="AK787" s="20"/>
      <c r="AL787" s="20"/>
      <c r="AM787" s="22"/>
      <c r="AN787" s="18"/>
    </row>
    <row r="788" spans="21:40" x14ac:dyDescent="0.25">
      <c r="U788" s="26"/>
      <c r="V788" s="20"/>
      <c r="W788" s="20"/>
      <c r="X788" s="22"/>
      <c r="Y788" s="18"/>
      <c r="Z788" s="18"/>
      <c r="AJ788" s="24"/>
      <c r="AK788" s="20"/>
      <c r="AL788" s="20"/>
      <c r="AM788" s="22"/>
      <c r="AN788" s="18"/>
    </row>
    <row r="789" spans="21:40" x14ac:dyDescent="0.25">
      <c r="U789" s="26"/>
      <c r="V789" s="20"/>
      <c r="W789" s="20"/>
      <c r="X789" s="22"/>
      <c r="Y789" s="18"/>
      <c r="Z789" s="18"/>
      <c r="AJ789" s="24"/>
      <c r="AK789" s="20"/>
      <c r="AL789" s="20"/>
      <c r="AM789" s="22"/>
      <c r="AN789" s="18"/>
    </row>
    <row r="790" spans="21:40" x14ac:dyDescent="0.25">
      <c r="U790" s="26"/>
      <c r="V790" s="20"/>
      <c r="W790" s="20"/>
      <c r="X790" s="22"/>
      <c r="Y790" s="18"/>
      <c r="Z790" s="18"/>
      <c r="AJ790" s="24"/>
      <c r="AK790" s="20"/>
      <c r="AL790" s="20"/>
      <c r="AM790" s="22"/>
      <c r="AN790" s="18"/>
    </row>
    <row r="791" spans="21:40" x14ac:dyDescent="0.25">
      <c r="U791" s="26"/>
      <c r="V791" s="20"/>
      <c r="W791" s="20"/>
      <c r="X791" s="22"/>
      <c r="Y791" s="18"/>
      <c r="Z791" s="18"/>
      <c r="AJ791" s="24"/>
      <c r="AK791" s="20"/>
      <c r="AL791" s="20"/>
      <c r="AM791" s="22"/>
      <c r="AN791" s="18"/>
    </row>
    <row r="792" spans="21:40" x14ac:dyDescent="0.25">
      <c r="U792" s="26"/>
      <c r="V792" s="20"/>
      <c r="W792" s="20"/>
      <c r="X792" s="22"/>
      <c r="Y792" s="18"/>
      <c r="Z792" s="18"/>
      <c r="AJ792" s="24"/>
      <c r="AK792" s="20"/>
      <c r="AL792" s="20"/>
      <c r="AM792" s="22"/>
      <c r="AN792" s="18"/>
    </row>
    <row r="793" spans="21:40" x14ac:dyDescent="0.25">
      <c r="U793" s="26"/>
      <c r="V793" s="20"/>
      <c r="W793" s="20"/>
      <c r="X793" s="22"/>
      <c r="Y793" s="18"/>
      <c r="Z793" s="18"/>
      <c r="AJ793" s="24"/>
      <c r="AK793" s="20"/>
      <c r="AL793" s="20"/>
      <c r="AM793" s="22"/>
      <c r="AN793" s="18"/>
    </row>
    <row r="794" spans="21:40" x14ac:dyDescent="0.25">
      <c r="U794" s="26"/>
      <c r="V794" s="20"/>
      <c r="W794" s="20"/>
      <c r="X794" s="22"/>
      <c r="Y794" s="18"/>
      <c r="Z794" s="18"/>
      <c r="AJ794" s="24"/>
      <c r="AK794" s="20"/>
      <c r="AL794" s="20"/>
      <c r="AM794" s="22"/>
      <c r="AN794" s="18"/>
    </row>
    <row r="795" spans="21:40" x14ac:dyDescent="0.25">
      <c r="U795" s="26"/>
      <c r="V795" s="20"/>
      <c r="W795" s="20"/>
      <c r="X795" s="22"/>
      <c r="Y795" s="18"/>
      <c r="Z795" s="18"/>
      <c r="AJ795" s="24"/>
      <c r="AK795" s="20"/>
      <c r="AL795" s="20"/>
      <c r="AM795" s="22"/>
      <c r="AN795" s="18"/>
    </row>
    <row r="796" spans="21:40" x14ac:dyDescent="0.25">
      <c r="U796" s="26"/>
      <c r="V796" s="20"/>
      <c r="W796" s="20"/>
      <c r="X796" s="22"/>
      <c r="Y796" s="18"/>
      <c r="Z796" s="18"/>
      <c r="AJ796" s="24"/>
      <c r="AK796" s="20"/>
      <c r="AL796" s="20"/>
      <c r="AM796" s="22"/>
      <c r="AN796" s="18"/>
    </row>
    <row r="797" spans="21:40" x14ac:dyDescent="0.25">
      <c r="U797" s="26"/>
      <c r="V797" s="20"/>
      <c r="W797" s="20"/>
      <c r="X797" s="22"/>
      <c r="Y797" s="18"/>
      <c r="Z797" s="18"/>
      <c r="AJ797" s="24"/>
      <c r="AK797" s="20"/>
      <c r="AL797" s="20"/>
      <c r="AM797" s="22"/>
      <c r="AN797" s="23"/>
    </row>
    <row r="798" spans="21:40" x14ac:dyDescent="0.25">
      <c r="U798" s="26"/>
      <c r="V798" s="20"/>
      <c r="W798" s="20"/>
      <c r="X798" s="22"/>
      <c r="Y798" s="18"/>
      <c r="Z798" s="18"/>
      <c r="AJ798" s="24"/>
      <c r="AK798" s="20"/>
      <c r="AL798" s="20"/>
      <c r="AM798" s="22"/>
      <c r="AN798" s="18"/>
    </row>
    <row r="799" spans="21:40" x14ac:dyDescent="0.25">
      <c r="U799" s="26"/>
      <c r="V799" s="20"/>
      <c r="W799" s="20"/>
      <c r="X799" s="22"/>
      <c r="Y799" s="18"/>
      <c r="Z799" s="18"/>
      <c r="AJ799" s="24"/>
      <c r="AK799" s="20"/>
      <c r="AL799" s="20"/>
      <c r="AM799" s="22"/>
      <c r="AN799" s="18"/>
    </row>
    <row r="800" spans="21:40" x14ac:dyDescent="0.25">
      <c r="U800" s="26"/>
      <c r="V800" s="20"/>
      <c r="W800" s="20"/>
      <c r="X800" s="22"/>
      <c r="Y800" s="18"/>
      <c r="Z800" s="18"/>
      <c r="AJ800" s="24"/>
      <c r="AK800" s="20"/>
      <c r="AL800" s="20"/>
      <c r="AM800" s="22"/>
      <c r="AN800" s="18"/>
    </row>
    <row r="801" spans="21:40" x14ac:dyDescent="0.25">
      <c r="U801" s="26"/>
      <c r="V801" s="20"/>
      <c r="W801" s="20"/>
      <c r="X801" s="22"/>
      <c r="Y801" s="18"/>
      <c r="Z801" s="18"/>
      <c r="AJ801" s="24"/>
      <c r="AK801" s="20"/>
      <c r="AL801" s="20"/>
      <c r="AM801" s="22"/>
      <c r="AN801" s="18"/>
    </row>
    <row r="802" spans="21:40" x14ac:dyDescent="0.25">
      <c r="U802" s="26"/>
      <c r="V802" s="20"/>
      <c r="W802" s="20"/>
      <c r="X802" s="22"/>
      <c r="Y802" s="18"/>
      <c r="Z802" s="18"/>
      <c r="AJ802" s="24"/>
      <c r="AK802" s="20"/>
      <c r="AL802" s="20"/>
      <c r="AM802" s="22"/>
      <c r="AN802" s="18"/>
    </row>
    <row r="803" spans="21:40" x14ac:dyDescent="0.25">
      <c r="U803" s="30"/>
      <c r="V803" s="20"/>
      <c r="W803" s="20"/>
      <c r="X803" s="22"/>
      <c r="Y803" s="23"/>
      <c r="Z803" s="23"/>
      <c r="AJ803" s="24"/>
      <c r="AK803" s="20"/>
      <c r="AL803" s="20"/>
      <c r="AM803" s="22"/>
      <c r="AN803" s="18"/>
    </row>
    <row r="804" spans="21:40" x14ac:dyDescent="0.25">
      <c r="U804" s="30"/>
      <c r="V804" s="20"/>
      <c r="W804" s="20"/>
      <c r="X804" s="22"/>
      <c r="Y804" s="23"/>
      <c r="Z804" s="23"/>
      <c r="AJ804" s="24"/>
      <c r="AK804" s="20"/>
      <c r="AL804" s="20"/>
      <c r="AM804" s="22"/>
      <c r="AN804" s="18"/>
    </row>
    <row r="805" spans="21:40" x14ac:dyDescent="0.25">
      <c r="U805" s="26"/>
      <c r="V805" s="20"/>
      <c r="W805" s="20"/>
      <c r="X805" s="22"/>
      <c r="Y805" s="18"/>
      <c r="Z805" s="18"/>
      <c r="AJ805" s="24"/>
      <c r="AK805" s="20"/>
      <c r="AL805" s="20"/>
      <c r="AM805" s="22"/>
      <c r="AN805" s="18"/>
    </row>
    <row r="806" spans="21:40" x14ac:dyDescent="0.25">
      <c r="U806" s="26"/>
      <c r="V806" s="20"/>
      <c r="W806" s="20"/>
      <c r="X806" s="22"/>
      <c r="Y806" s="18"/>
      <c r="Z806" s="18"/>
      <c r="AJ806" s="24"/>
      <c r="AK806" s="20"/>
      <c r="AL806" s="20"/>
      <c r="AM806" s="22"/>
      <c r="AN806" s="18"/>
    </row>
    <row r="807" spans="21:40" x14ac:dyDescent="0.25">
      <c r="U807" s="26"/>
      <c r="V807" s="20"/>
      <c r="W807" s="20"/>
      <c r="X807" s="22"/>
      <c r="Y807" s="18"/>
      <c r="Z807" s="18"/>
      <c r="AJ807" s="24"/>
      <c r="AK807" s="20"/>
      <c r="AL807" s="20"/>
      <c r="AM807" s="22"/>
      <c r="AN807" s="18"/>
    </row>
    <row r="808" spans="21:40" x14ac:dyDescent="0.25">
      <c r="U808" s="26"/>
      <c r="V808" s="20"/>
      <c r="W808" s="20"/>
      <c r="X808" s="22"/>
      <c r="Y808" s="18"/>
      <c r="Z808" s="18"/>
      <c r="AJ808" s="24"/>
      <c r="AK808" s="20"/>
      <c r="AL808" s="20"/>
      <c r="AM808" s="22"/>
      <c r="AN808" s="18"/>
    </row>
    <row r="809" spans="21:40" x14ac:dyDescent="0.25">
      <c r="U809" s="26"/>
      <c r="V809" s="20"/>
      <c r="W809" s="20"/>
      <c r="X809" s="22"/>
      <c r="Y809" s="18"/>
      <c r="Z809" s="18"/>
      <c r="AJ809" s="24"/>
      <c r="AK809" s="20"/>
      <c r="AL809" s="20"/>
      <c r="AM809" s="22"/>
      <c r="AN809" s="18"/>
    </row>
    <row r="810" spans="21:40" x14ac:dyDescent="0.25">
      <c r="U810" s="26"/>
      <c r="V810" s="20"/>
      <c r="W810" s="20"/>
      <c r="X810" s="22"/>
      <c r="Y810" s="18"/>
      <c r="Z810" s="18"/>
      <c r="AJ810" s="24"/>
      <c r="AK810" s="20"/>
      <c r="AL810" s="20"/>
      <c r="AM810" s="22"/>
      <c r="AN810" s="18"/>
    </row>
    <row r="811" spans="21:40" x14ac:dyDescent="0.25">
      <c r="U811" s="26"/>
      <c r="V811" s="20"/>
      <c r="W811" s="20"/>
      <c r="X811" s="22"/>
      <c r="Y811" s="18"/>
      <c r="Z811" s="18"/>
      <c r="AJ811" s="24"/>
      <c r="AK811" s="20"/>
      <c r="AL811" s="20"/>
      <c r="AM811" s="22"/>
      <c r="AN811" s="18"/>
    </row>
    <row r="812" spans="21:40" x14ac:dyDescent="0.25">
      <c r="U812" s="26"/>
      <c r="V812" s="20"/>
      <c r="W812" s="20"/>
      <c r="X812" s="22"/>
      <c r="Y812" s="18"/>
      <c r="Z812" s="18"/>
      <c r="AJ812" s="24"/>
      <c r="AK812" s="20"/>
      <c r="AL812" s="20"/>
      <c r="AM812" s="22"/>
      <c r="AN812" s="18"/>
    </row>
    <row r="813" spans="21:40" x14ac:dyDescent="0.25">
      <c r="U813" s="26"/>
      <c r="V813" s="20"/>
      <c r="W813" s="20"/>
      <c r="X813" s="22"/>
      <c r="Y813" s="18"/>
      <c r="Z813" s="18"/>
      <c r="AJ813" s="24"/>
      <c r="AK813" s="20"/>
      <c r="AL813" s="20"/>
      <c r="AM813" s="22"/>
      <c r="AN813" s="18"/>
    </row>
    <row r="814" spans="21:40" x14ac:dyDescent="0.25">
      <c r="U814" s="26"/>
      <c r="V814" s="20"/>
      <c r="W814" s="20"/>
      <c r="X814" s="22"/>
      <c r="Y814" s="18"/>
      <c r="Z814" s="18"/>
      <c r="AJ814" s="24"/>
      <c r="AK814" s="20"/>
      <c r="AL814" s="20"/>
      <c r="AM814" s="22"/>
      <c r="AN814" s="18"/>
    </row>
    <row r="815" spans="21:40" x14ac:dyDescent="0.25">
      <c r="U815" s="26"/>
      <c r="V815" s="20"/>
      <c r="W815" s="20"/>
      <c r="X815" s="22"/>
      <c r="Y815" s="23"/>
      <c r="Z815" s="23"/>
      <c r="AJ815" s="24"/>
      <c r="AK815" s="20"/>
      <c r="AL815" s="20"/>
      <c r="AM815" s="22"/>
      <c r="AN815" s="18"/>
    </row>
    <row r="816" spans="21:40" x14ac:dyDescent="0.25">
      <c r="U816" s="26"/>
      <c r="V816" s="20"/>
      <c r="W816" s="20"/>
      <c r="X816" s="22"/>
      <c r="Y816" s="18"/>
      <c r="Z816" s="18"/>
      <c r="AJ816" s="24"/>
      <c r="AK816" s="20"/>
      <c r="AL816" s="20"/>
      <c r="AM816" s="22"/>
      <c r="AN816" s="18"/>
    </row>
    <row r="817" spans="21:40" x14ac:dyDescent="0.25">
      <c r="U817" s="26"/>
      <c r="V817" s="20"/>
      <c r="W817" s="20"/>
      <c r="X817" s="22"/>
      <c r="Y817" s="18"/>
      <c r="Z817" s="18"/>
      <c r="AJ817" s="24"/>
      <c r="AK817" s="20"/>
      <c r="AL817" s="20"/>
      <c r="AM817" s="22"/>
      <c r="AN817" s="18"/>
    </row>
    <row r="818" spans="21:40" x14ac:dyDescent="0.25">
      <c r="U818" s="26"/>
      <c r="V818" s="20"/>
      <c r="W818" s="20"/>
      <c r="X818" s="22"/>
      <c r="Y818" s="18"/>
      <c r="Z818" s="18"/>
      <c r="AJ818" s="24"/>
      <c r="AK818" s="20"/>
      <c r="AL818" s="20"/>
      <c r="AM818" s="22"/>
      <c r="AN818" s="18"/>
    </row>
    <row r="819" spans="21:40" x14ac:dyDescent="0.25">
      <c r="U819" s="26"/>
      <c r="V819" s="20"/>
      <c r="W819" s="20"/>
      <c r="X819" s="22"/>
      <c r="Y819" s="18"/>
      <c r="Z819" s="18"/>
      <c r="AJ819" s="24"/>
      <c r="AK819" s="20"/>
      <c r="AL819" s="20"/>
      <c r="AM819" s="22"/>
      <c r="AN819" s="18"/>
    </row>
    <row r="820" spans="21:40" x14ac:dyDescent="0.25">
      <c r="U820" s="26"/>
      <c r="V820" s="20"/>
      <c r="W820" s="20"/>
      <c r="X820" s="22"/>
      <c r="Y820" s="18"/>
      <c r="Z820" s="18"/>
      <c r="AJ820" s="24"/>
      <c r="AK820" s="20"/>
      <c r="AL820" s="20"/>
      <c r="AM820" s="22"/>
      <c r="AN820" s="18"/>
    </row>
    <row r="821" spans="21:40" x14ac:dyDescent="0.25">
      <c r="U821" s="26"/>
      <c r="V821" s="20"/>
      <c r="W821" s="20"/>
      <c r="X821" s="22"/>
      <c r="Y821" s="18"/>
      <c r="Z821" s="18"/>
      <c r="AJ821" s="24"/>
      <c r="AK821" s="20"/>
      <c r="AL821" s="20"/>
      <c r="AM821" s="22"/>
      <c r="AN821" s="18"/>
    </row>
    <row r="822" spans="21:40" x14ac:dyDescent="0.25">
      <c r="U822" s="26"/>
      <c r="V822" s="20"/>
      <c r="W822" s="20"/>
      <c r="X822" s="22"/>
      <c r="Y822" s="18"/>
      <c r="Z822" s="18"/>
      <c r="AJ822" s="24"/>
      <c r="AK822" s="20"/>
      <c r="AL822" s="20"/>
      <c r="AM822" s="22"/>
      <c r="AN822" s="18"/>
    </row>
    <row r="823" spans="21:40" x14ac:dyDescent="0.25">
      <c r="U823" s="26"/>
      <c r="V823" s="20"/>
      <c r="W823" s="20"/>
      <c r="X823" s="22"/>
      <c r="Y823" s="18"/>
      <c r="Z823" s="18"/>
      <c r="AJ823" s="24"/>
      <c r="AK823" s="20"/>
      <c r="AL823" s="20"/>
      <c r="AM823" s="22"/>
      <c r="AN823" s="18"/>
    </row>
    <row r="824" spans="21:40" x14ac:dyDescent="0.25">
      <c r="U824" s="26"/>
      <c r="V824" s="20"/>
      <c r="W824" s="20"/>
      <c r="X824" s="22"/>
      <c r="Y824" s="18"/>
      <c r="Z824" s="18"/>
      <c r="AJ824" s="24"/>
      <c r="AK824" s="20"/>
      <c r="AL824" s="20"/>
      <c r="AM824" s="22"/>
      <c r="AN824" s="18"/>
    </row>
    <row r="825" spans="21:40" x14ac:dyDescent="0.25">
      <c r="U825" s="26"/>
      <c r="V825" s="20"/>
      <c r="W825" s="20"/>
      <c r="X825" s="22"/>
      <c r="Y825" s="18"/>
      <c r="Z825" s="18"/>
      <c r="AJ825" s="24"/>
      <c r="AK825" s="20"/>
      <c r="AL825" s="20"/>
      <c r="AM825" s="22"/>
      <c r="AN825" s="18"/>
    </row>
    <row r="826" spans="21:40" x14ac:dyDescent="0.25">
      <c r="U826" s="26"/>
      <c r="V826" s="20"/>
      <c r="W826" s="20"/>
      <c r="X826" s="22"/>
      <c r="Y826" s="18"/>
      <c r="Z826" s="18"/>
      <c r="AJ826" s="24"/>
      <c r="AK826" s="20"/>
      <c r="AL826" s="20"/>
      <c r="AM826" s="22"/>
      <c r="AN826" s="18"/>
    </row>
    <row r="827" spans="21:40" x14ac:dyDescent="0.25">
      <c r="U827" s="26"/>
      <c r="V827" s="20"/>
      <c r="W827" s="20"/>
      <c r="X827" s="22"/>
      <c r="Y827" s="18"/>
      <c r="Z827" s="18"/>
      <c r="AJ827" s="24"/>
      <c r="AK827" s="20"/>
      <c r="AL827" s="20"/>
      <c r="AM827" s="22"/>
      <c r="AN827" s="18"/>
    </row>
    <row r="828" spans="21:40" x14ac:dyDescent="0.25">
      <c r="U828" s="26"/>
      <c r="V828" s="20"/>
      <c r="W828" s="20"/>
      <c r="X828" s="22"/>
      <c r="Y828" s="18"/>
      <c r="Z828" s="18"/>
      <c r="AJ828" s="24"/>
      <c r="AK828" s="20"/>
      <c r="AL828" s="20"/>
      <c r="AM828" s="22"/>
      <c r="AN828" s="18"/>
    </row>
    <row r="829" spans="21:40" x14ac:dyDescent="0.25">
      <c r="U829" s="26"/>
      <c r="V829" s="20"/>
      <c r="W829" s="20"/>
      <c r="X829" s="22"/>
      <c r="Y829" s="18"/>
      <c r="Z829" s="18"/>
      <c r="AJ829" s="24"/>
      <c r="AK829" s="20"/>
      <c r="AL829" s="20"/>
      <c r="AM829" s="22"/>
      <c r="AN829" s="18"/>
    </row>
    <row r="830" spans="21:40" x14ac:dyDescent="0.25">
      <c r="U830" s="26"/>
      <c r="V830" s="20"/>
      <c r="W830" s="20"/>
      <c r="X830" s="22"/>
      <c r="Y830" s="18"/>
      <c r="Z830" s="18"/>
      <c r="AJ830" s="24"/>
      <c r="AK830" s="20"/>
      <c r="AL830" s="20"/>
      <c r="AM830" s="22"/>
      <c r="AN830" s="18"/>
    </row>
    <row r="831" spans="21:40" x14ac:dyDescent="0.25">
      <c r="U831" s="26"/>
      <c r="V831" s="20"/>
      <c r="W831" s="20"/>
      <c r="X831" s="22"/>
      <c r="Y831" s="18"/>
      <c r="Z831" s="18"/>
      <c r="AJ831" s="24"/>
      <c r="AK831" s="20"/>
      <c r="AL831" s="20"/>
      <c r="AM831" s="22"/>
      <c r="AN831" s="18"/>
    </row>
    <row r="832" spans="21:40" x14ac:dyDescent="0.25">
      <c r="U832" s="26"/>
      <c r="V832" s="20"/>
      <c r="W832" s="20"/>
      <c r="X832" s="22"/>
      <c r="Y832" s="18"/>
      <c r="Z832" s="18"/>
      <c r="AJ832" s="24"/>
      <c r="AK832" s="20"/>
      <c r="AL832" s="20"/>
      <c r="AM832" s="22"/>
      <c r="AN832" s="18"/>
    </row>
    <row r="833" spans="21:40" x14ac:dyDescent="0.25">
      <c r="U833" s="26"/>
      <c r="V833" s="20"/>
      <c r="W833" s="20"/>
      <c r="X833" s="22"/>
      <c r="Y833" s="18"/>
      <c r="Z833" s="18"/>
      <c r="AJ833" s="24"/>
      <c r="AK833" s="20"/>
      <c r="AL833" s="20"/>
      <c r="AM833" s="22"/>
      <c r="AN833" s="18"/>
    </row>
    <row r="834" spans="21:40" x14ac:dyDescent="0.25">
      <c r="U834" s="26"/>
      <c r="V834" s="20"/>
      <c r="W834" s="20"/>
      <c r="X834" s="22"/>
      <c r="Y834" s="18"/>
      <c r="Z834" s="18"/>
      <c r="AJ834" s="24"/>
      <c r="AK834" s="20"/>
      <c r="AL834" s="20"/>
      <c r="AM834" s="22"/>
      <c r="AN834" s="18"/>
    </row>
    <row r="835" spans="21:40" x14ac:dyDescent="0.25">
      <c r="U835" s="26"/>
      <c r="V835" s="20"/>
      <c r="W835" s="20"/>
      <c r="X835" s="22"/>
      <c r="Y835" s="18"/>
      <c r="Z835" s="18"/>
      <c r="AJ835" s="24"/>
      <c r="AK835" s="20"/>
      <c r="AL835" s="20"/>
      <c r="AM835" s="22"/>
      <c r="AN835" s="18"/>
    </row>
    <row r="836" spans="21:40" x14ac:dyDescent="0.25">
      <c r="U836" s="26"/>
      <c r="V836" s="20"/>
      <c r="W836" s="20"/>
      <c r="X836" s="22"/>
      <c r="Y836" s="18"/>
      <c r="Z836" s="18"/>
      <c r="AJ836" s="24"/>
      <c r="AK836" s="20"/>
      <c r="AL836" s="20"/>
      <c r="AM836" s="22"/>
      <c r="AN836" s="18"/>
    </row>
    <row r="837" spans="21:40" x14ac:dyDescent="0.25">
      <c r="U837" s="26"/>
      <c r="V837" s="20"/>
      <c r="W837" s="20"/>
      <c r="X837" s="22"/>
      <c r="Y837" s="18"/>
      <c r="Z837" s="18"/>
      <c r="AJ837" s="24"/>
      <c r="AK837" s="20"/>
      <c r="AL837" s="20"/>
      <c r="AM837" s="22"/>
      <c r="AN837" s="18"/>
    </row>
    <row r="838" spans="21:40" x14ac:dyDescent="0.25">
      <c r="U838" s="26"/>
      <c r="V838" s="20"/>
      <c r="W838" s="20"/>
      <c r="X838" s="22"/>
      <c r="Y838" s="18"/>
      <c r="Z838" s="18"/>
      <c r="AJ838" s="24"/>
      <c r="AK838" s="20"/>
      <c r="AL838" s="20"/>
      <c r="AM838" s="22"/>
      <c r="AN838" s="18"/>
    </row>
    <row r="839" spans="21:40" x14ac:dyDescent="0.25">
      <c r="U839" s="26"/>
      <c r="V839" s="20"/>
      <c r="W839" s="20"/>
      <c r="X839" s="22"/>
      <c r="Y839" s="18"/>
      <c r="Z839" s="18"/>
      <c r="AJ839" s="24"/>
      <c r="AK839" s="20"/>
      <c r="AL839" s="20"/>
      <c r="AM839" s="22"/>
      <c r="AN839" s="18"/>
    </row>
    <row r="840" spans="21:40" x14ac:dyDescent="0.25">
      <c r="U840" s="26"/>
      <c r="V840" s="20"/>
      <c r="W840" s="20"/>
      <c r="X840" s="22"/>
      <c r="Y840" s="18"/>
      <c r="Z840" s="18"/>
      <c r="AJ840" s="19"/>
      <c r="AK840" s="20"/>
      <c r="AL840" s="20"/>
      <c r="AM840" s="22"/>
      <c r="AN840" s="23"/>
    </row>
    <row r="841" spans="21:40" x14ac:dyDescent="0.25">
      <c r="U841" s="26"/>
      <c r="V841" s="20"/>
      <c r="W841" s="20"/>
      <c r="X841" s="22"/>
      <c r="Y841" s="18"/>
      <c r="Z841" s="18"/>
      <c r="AJ841" s="24"/>
      <c r="AK841" s="20"/>
      <c r="AL841" s="20"/>
      <c r="AM841" s="22"/>
      <c r="AN841" s="18"/>
    </row>
    <row r="842" spans="21:40" x14ac:dyDescent="0.25">
      <c r="U842" s="26"/>
      <c r="V842" s="20"/>
      <c r="W842" s="20"/>
      <c r="X842" s="22"/>
      <c r="Y842" s="18"/>
      <c r="Z842" s="18"/>
      <c r="AJ842" s="24"/>
      <c r="AK842" s="20"/>
      <c r="AL842" s="20"/>
      <c r="AM842" s="22"/>
      <c r="AN842" s="18"/>
    </row>
    <row r="843" spans="21:40" x14ac:dyDescent="0.25">
      <c r="U843" s="26"/>
      <c r="V843" s="20"/>
      <c r="W843" s="20"/>
      <c r="X843" s="22"/>
      <c r="Y843" s="18"/>
      <c r="Z843" s="18"/>
      <c r="AJ843" s="24"/>
      <c r="AK843" s="20"/>
      <c r="AL843" s="20"/>
      <c r="AM843" s="22"/>
      <c r="AN843" s="18"/>
    </row>
    <row r="844" spans="21:40" x14ac:dyDescent="0.25">
      <c r="U844" s="26"/>
      <c r="V844" s="20"/>
      <c r="W844" s="20"/>
      <c r="X844" s="22"/>
      <c r="Y844" s="18"/>
      <c r="Z844" s="18"/>
      <c r="AJ844" s="24"/>
      <c r="AK844" s="20"/>
      <c r="AL844" s="20"/>
      <c r="AM844" s="22"/>
      <c r="AN844" s="18"/>
    </row>
    <row r="845" spans="21:40" x14ac:dyDescent="0.25">
      <c r="U845" s="26"/>
      <c r="V845" s="20"/>
      <c r="W845" s="20"/>
      <c r="X845" s="22"/>
      <c r="Y845" s="18"/>
      <c r="Z845" s="18"/>
      <c r="AJ845" s="24"/>
      <c r="AK845" s="20"/>
      <c r="AL845" s="20"/>
      <c r="AM845" s="22"/>
      <c r="AN845" s="18"/>
    </row>
    <row r="846" spans="21:40" x14ac:dyDescent="0.25">
      <c r="U846" s="26"/>
      <c r="V846" s="20"/>
      <c r="W846" s="20"/>
      <c r="X846" s="22"/>
      <c r="Y846" s="18"/>
      <c r="Z846" s="18"/>
      <c r="AJ846" s="24"/>
      <c r="AK846" s="20"/>
      <c r="AL846" s="20"/>
      <c r="AM846" s="22"/>
      <c r="AN846" s="18"/>
    </row>
    <row r="847" spans="21:40" x14ac:dyDescent="0.25">
      <c r="U847" s="26"/>
      <c r="V847" s="20"/>
      <c r="W847" s="20"/>
      <c r="X847" s="22"/>
      <c r="Y847" s="18"/>
      <c r="Z847" s="18"/>
      <c r="AJ847" s="24"/>
      <c r="AK847" s="20"/>
      <c r="AL847" s="20"/>
      <c r="AM847" s="22"/>
      <c r="AN847" s="18"/>
    </row>
    <row r="848" spans="21:40" x14ac:dyDescent="0.25">
      <c r="U848" s="26"/>
      <c r="V848" s="20"/>
      <c r="W848" s="20"/>
      <c r="X848" s="22"/>
      <c r="Y848" s="18"/>
      <c r="Z848" s="18"/>
      <c r="AJ848" s="24"/>
      <c r="AK848" s="20"/>
      <c r="AL848" s="20"/>
      <c r="AM848" s="22"/>
      <c r="AN848" s="18"/>
    </row>
    <row r="849" spans="21:40" x14ac:dyDescent="0.25">
      <c r="U849" s="26"/>
      <c r="V849" s="20"/>
      <c r="W849" s="20"/>
      <c r="X849" s="22"/>
      <c r="Y849" s="18"/>
      <c r="Z849" s="18"/>
      <c r="AJ849" s="24"/>
      <c r="AK849" s="20"/>
      <c r="AL849" s="20"/>
      <c r="AM849" s="22"/>
      <c r="AN849" s="18"/>
    </row>
    <row r="850" spans="21:40" x14ac:dyDescent="0.25">
      <c r="U850" s="26"/>
      <c r="V850" s="20"/>
      <c r="W850" s="20"/>
      <c r="X850" s="22"/>
      <c r="Y850" s="18"/>
      <c r="Z850" s="18"/>
      <c r="AJ850" s="24"/>
      <c r="AK850" s="20"/>
      <c r="AL850" s="20"/>
      <c r="AM850" s="22"/>
      <c r="AN850" s="18"/>
    </row>
    <row r="851" spans="21:40" x14ac:dyDescent="0.25">
      <c r="U851" s="26"/>
      <c r="V851" s="20"/>
      <c r="W851" s="20"/>
      <c r="X851" s="22"/>
      <c r="Y851" s="18"/>
      <c r="Z851" s="18"/>
      <c r="AJ851" s="24"/>
      <c r="AK851" s="20"/>
      <c r="AL851" s="20"/>
      <c r="AM851" s="22"/>
      <c r="AN851" s="18"/>
    </row>
    <row r="852" spans="21:40" x14ac:dyDescent="0.25">
      <c r="U852" s="26"/>
      <c r="V852" s="20"/>
      <c r="W852" s="20"/>
      <c r="X852" s="22"/>
      <c r="Y852" s="18"/>
      <c r="Z852" s="18"/>
      <c r="AJ852" s="24"/>
      <c r="AK852" s="20"/>
      <c r="AL852" s="20"/>
      <c r="AM852" s="22"/>
      <c r="AN852" s="18"/>
    </row>
    <row r="853" spans="21:40" x14ac:dyDescent="0.25">
      <c r="U853" s="26"/>
      <c r="V853" s="20"/>
      <c r="W853" s="20"/>
      <c r="X853" s="22"/>
      <c r="Y853" s="18"/>
      <c r="Z853" s="18"/>
      <c r="AJ853" s="24"/>
      <c r="AK853" s="20"/>
      <c r="AL853" s="20"/>
      <c r="AM853" s="22"/>
      <c r="AN853" s="18"/>
    </row>
    <row r="854" spans="21:40" x14ac:dyDescent="0.25">
      <c r="U854" s="26"/>
      <c r="V854" s="20"/>
      <c r="W854" s="20"/>
      <c r="X854" s="22"/>
      <c r="Y854" s="18"/>
      <c r="Z854" s="18"/>
      <c r="AJ854" s="24"/>
      <c r="AK854" s="20"/>
      <c r="AL854" s="20"/>
      <c r="AM854" s="22"/>
      <c r="AN854" s="18"/>
    </row>
    <row r="855" spans="21:40" x14ac:dyDescent="0.25">
      <c r="U855" s="26"/>
      <c r="V855" s="20"/>
      <c r="W855" s="20"/>
      <c r="X855" s="22"/>
      <c r="Y855" s="18"/>
      <c r="Z855" s="18"/>
      <c r="AJ855" s="24"/>
      <c r="AK855" s="20"/>
      <c r="AL855" s="20"/>
      <c r="AM855" s="22"/>
      <c r="AN855" s="18"/>
    </row>
    <row r="856" spans="21:40" x14ac:dyDescent="0.25">
      <c r="U856" s="26"/>
      <c r="V856" s="20"/>
      <c r="W856" s="20"/>
      <c r="X856" s="22"/>
      <c r="Y856" s="18"/>
      <c r="Z856" s="18"/>
      <c r="AJ856" s="24"/>
      <c r="AK856" s="20"/>
      <c r="AL856" s="20"/>
      <c r="AM856" s="22"/>
      <c r="AN856" s="18"/>
    </row>
    <row r="857" spans="21:40" x14ac:dyDescent="0.25">
      <c r="U857" s="26"/>
      <c r="V857" s="20"/>
      <c r="W857" s="20"/>
      <c r="X857" s="22"/>
      <c r="Y857" s="18"/>
      <c r="Z857" s="18"/>
      <c r="AJ857" s="24"/>
      <c r="AK857" s="20"/>
      <c r="AL857" s="20"/>
      <c r="AM857" s="22"/>
      <c r="AN857" s="18"/>
    </row>
    <row r="858" spans="21:40" x14ac:dyDescent="0.25">
      <c r="U858" s="30"/>
      <c r="V858" s="20"/>
      <c r="W858" s="20"/>
      <c r="X858" s="22"/>
      <c r="Y858" s="23"/>
      <c r="Z858" s="23"/>
      <c r="AJ858" s="24"/>
      <c r="AK858" s="20"/>
      <c r="AL858" s="20"/>
      <c r="AM858" s="22"/>
      <c r="AN858" s="18"/>
    </row>
    <row r="859" spans="21:40" x14ac:dyDescent="0.25">
      <c r="U859" s="26"/>
      <c r="V859" s="20"/>
      <c r="W859" s="20"/>
      <c r="X859" s="22"/>
      <c r="Y859" s="18"/>
      <c r="Z859" s="18"/>
      <c r="AJ859" s="24"/>
      <c r="AK859" s="20"/>
      <c r="AL859" s="20"/>
      <c r="AM859" s="22"/>
      <c r="AN859" s="18"/>
    </row>
    <row r="860" spans="21:40" x14ac:dyDescent="0.25">
      <c r="U860" s="26"/>
      <c r="V860" s="20"/>
      <c r="W860" s="20"/>
      <c r="X860" s="22"/>
      <c r="Y860" s="18"/>
      <c r="Z860" s="18"/>
      <c r="AJ860" s="24"/>
      <c r="AK860" s="20"/>
      <c r="AL860" s="20"/>
      <c r="AM860" s="22"/>
      <c r="AN860" s="18"/>
    </row>
    <row r="861" spans="21:40" x14ac:dyDescent="0.25">
      <c r="U861" s="26"/>
      <c r="V861" s="20"/>
      <c r="W861" s="20"/>
      <c r="X861" s="22"/>
      <c r="Y861" s="18"/>
      <c r="Z861" s="18"/>
      <c r="AJ861" s="24"/>
      <c r="AK861" s="20"/>
      <c r="AL861" s="20"/>
      <c r="AM861" s="22"/>
      <c r="AN861" s="18"/>
    </row>
    <row r="862" spans="21:40" x14ac:dyDescent="0.25">
      <c r="U862" s="26"/>
      <c r="V862" s="20"/>
      <c r="W862" s="20"/>
      <c r="X862" s="22"/>
      <c r="Y862" s="18"/>
      <c r="Z862" s="18"/>
      <c r="AJ862" s="24"/>
      <c r="AK862" s="20"/>
      <c r="AL862" s="20"/>
      <c r="AM862" s="22"/>
      <c r="AN862" s="18"/>
    </row>
    <row r="863" spans="21:40" x14ac:dyDescent="0.25">
      <c r="U863" s="26"/>
      <c r="V863" s="20"/>
      <c r="W863" s="20"/>
      <c r="X863" s="22"/>
      <c r="Y863" s="18"/>
      <c r="Z863" s="18"/>
      <c r="AJ863" s="24"/>
      <c r="AK863" s="20"/>
      <c r="AL863" s="20"/>
      <c r="AM863" s="22"/>
      <c r="AN863" s="18"/>
    </row>
    <row r="864" spans="21:40" x14ac:dyDescent="0.25">
      <c r="U864" s="26"/>
      <c r="V864" s="20"/>
      <c r="W864" s="20"/>
      <c r="X864" s="22"/>
      <c r="Y864" s="18"/>
      <c r="Z864" s="18"/>
      <c r="AJ864" s="24"/>
      <c r="AK864" s="20"/>
      <c r="AL864" s="20"/>
      <c r="AM864" s="22"/>
      <c r="AN864" s="18"/>
    </row>
    <row r="865" spans="21:40" x14ac:dyDescent="0.25">
      <c r="U865" s="26"/>
      <c r="V865" s="20"/>
      <c r="W865" s="20"/>
      <c r="X865" s="22"/>
      <c r="Y865" s="18"/>
      <c r="Z865" s="18"/>
      <c r="AJ865" s="24"/>
      <c r="AK865" s="20"/>
      <c r="AL865" s="20"/>
      <c r="AM865" s="22"/>
      <c r="AN865" s="18"/>
    </row>
    <row r="866" spans="21:40" x14ac:dyDescent="0.25">
      <c r="U866" s="26"/>
      <c r="V866" s="20"/>
      <c r="W866" s="20"/>
      <c r="X866" s="22"/>
      <c r="Y866" s="18"/>
      <c r="Z866" s="18"/>
      <c r="AJ866" s="24"/>
      <c r="AK866" s="20"/>
      <c r="AL866" s="20"/>
      <c r="AM866" s="22"/>
      <c r="AN866" s="18"/>
    </row>
    <row r="867" spans="21:40" x14ac:dyDescent="0.25">
      <c r="U867" s="26"/>
      <c r="V867" s="20"/>
      <c r="W867" s="20"/>
      <c r="X867" s="22"/>
      <c r="Y867" s="18"/>
      <c r="Z867" s="18"/>
      <c r="AJ867" s="24"/>
      <c r="AK867" s="20"/>
      <c r="AL867" s="20"/>
      <c r="AM867" s="22"/>
      <c r="AN867" s="18"/>
    </row>
    <row r="868" spans="21:40" x14ac:dyDescent="0.25">
      <c r="U868" s="26"/>
      <c r="V868" s="20"/>
      <c r="W868" s="20"/>
      <c r="X868" s="22"/>
      <c r="Y868" s="18"/>
      <c r="Z868" s="18"/>
      <c r="AJ868" s="24"/>
      <c r="AK868" s="20"/>
      <c r="AL868" s="20"/>
      <c r="AM868" s="22"/>
      <c r="AN868" s="18"/>
    </row>
    <row r="869" spans="21:40" x14ac:dyDescent="0.25">
      <c r="U869" s="26"/>
      <c r="V869" s="20"/>
      <c r="W869" s="20"/>
      <c r="X869" s="22"/>
      <c r="Y869" s="18"/>
      <c r="Z869" s="18"/>
      <c r="AJ869" s="24"/>
      <c r="AK869" s="20"/>
      <c r="AL869" s="20"/>
      <c r="AM869" s="22"/>
      <c r="AN869" s="18"/>
    </row>
    <row r="870" spans="21:40" x14ac:dyDescent="0.25">
      <c r="U870" s="26"/>
      <c r="V870" s="20"/>
      <c r="W870" s="20"/>
      <c r="X870" s="22"/>
      <c r="Y870" s="18"/>
      <c r="Z870" s="18"/>
      <c r="AJ870" s="19"/>
      <c r="AK870" s="20"/>
      <c r="AL870" s="20"/>
      <c r="AM870" s="22"/>
      <c r="AN870" s="23"/>
    </row>
    <row r="871" spans="21:40" x14ac:dyDescent="0.25">
      <c r="U871" s="26"/>
      <c r="V871" s="20"/>
      <c r="W871" s="20"/>
      <c r="X871" s="22"/>
      <c r="Y871" s="18"/>
      <c r="Z871" s="18"/>
      <c r="AJ871" s="24"/>
      <c r="AK871" s="20"/>
      <c r="AL871" s="20"/>
      <c r="AM871" s="22"/>
      <c r="AN871" s="18"/>
    </row>
    <row r="872" spans="21:40" x14ac:dyDescent="0.25">
      <c r="U872" s="26"/>
      <c r="V872" s="20"/>
      <c r="W872" s="20"/>
      <c r="X872" s="22"/>
      <c r="Y872" s="18"/>
      <c r="Z872" s="18"/>
      <c r="AJ872" s="24"/>
      <c r="AK872" s="20"/>
      <c r="AL872" s="20"/>
      <c r="AM872" s="22"/>
      <c r="AN872" s="18"/>
    </row>
    <row r="873" spans="21:40" x14ac:dyDescent="0.25">
      <c r="U873" s="26"/>
      <c r="V873" s="20"/>
      <c r="W873" s="20"/>
      <c r="X873" s="22"/>
      <c r="Y873" s="18"/>
      <c r="Z873" s="18"/>
      <c r="AJ873" s="24"/>
      <c r="AK873" s="20"/>
      <c r="AL873" s="20"/>
      <c r="AM873" s="22"/>
      <c r="AN873" s="18"/>
    </row>
    <row r="874" spans="21:40" x14ac:dyDescent="0.25">
      <c r="U874" s="26"/>
      <c r="V874" s="20"/>
      <c r="W874" s="20"/>
      <c r="X874" s="22"/>
      <c r="Y874" s="18"/>
      <c r="Z874" s="18"/>
      <c r="AJ874" s="24"/>
      <c r="AK874" s="20"/>
      <c r="AL874" s="20"/>
      <c r="AM874" s="22"/>
      <c r="AN874" s="18"/>
    </row>
    <row r="875" spans="21:40" x14ac:dyDescent="0.25">
      <c r="U875" s="26"/>
      <c r="V875" s="20"/>
      <c r="W875" s="20"/>
      <c r="X875" s="22"/>
      <c r="Y875" s="18"/>
      <c r="Z875" s="18"/>
      <c r="AJ875" s="24"/>
      <c r="AK875" s="20"/>
      <c r="AL875" s="20"/>
      <c r="AM875" s="22"/>
      <c r="AN875" s="18"/>
    </row>
    <row r="876" spans="21:40" x14ac:dyDescent="0.25">
      <c r="U876" s="26"/>
      <c r="V876" s="20"/>
      <c r="W876" s="20"/>
      <c r="X876" s="22"/>
      <c r="Y876" s="18"/>
      <c r="Z876" s="18"/>
      <c r="AJ876" s="24"/>
      <c r="AK876" s="20"/>
      <c r="AL876" s="20"/>
      <c r="AM876" s="22"/>
      <c r="AN876" s="18"/>
    </row>
    <row r="877" spans="21:40" x14ac:dyDescent="0.25">
      <c r="U877" s="26"/>
      <c r="V877" s="20"/>
      <c r="W877" s="20"/>
      <c r="X877" s="22"/>
      <c r="Y877" s="18"/>
      <c r="Z877" s="18"/>
      <c r="AJ877" s="24"/>
      <c r="AK877" s="20"/>
      <c r="AL877" s="20"/>
      <c r="AM877" s="22"/>
      <c r="AN877" s="18"/>
    </row>
    <row r="878" spans="21:40" x14ac:dyDescent="0.25">
      <c r="U878" s="26"/>
      <c r="V878" s="20"/>
      <c r="W878" s="20"/>
      <c r="X878" s="22"/>
      <c r="Y878" s="18"/>
      <c r="Z878" s="18"/>
      <c r="AJ878" s="24"/>
      <c r="AK878" s="20"/>
      <c r="AL878" s="20"/>
      <c r="AM878" s="22"/>
      <c r="AN878" s="18"/>
    </row>
    <row r="879" spans="21:40" x14ac:dyDescent="0.25">
      <c r="U879" s="26"/>
      <c r="V879" s="20"/>
      <c r="W879" s="20"/>
      <c r="X879" s="22"/>
      <c r="Y879" s="18"/>
      <c r="Z879" s="18"/>
      <c r="AJ879" s="24"/>
      <c r="AK879" s="20"/>
      <c r="AL879" s="20"/>
      <c r="AM879" s="22"/>
      <c r="AN879" s="18"/>
    </row>
    <row r="880" spans="21:40" x14ac:dyDescent="0.25">
      <c r="U880" s="26"/>
      <c r="V880" s="20"/>
      <c r="W880" s="20"/>
      <c r="X880" s="22"/>
      <c r="Y880" s="18"/>
      <c r="Z880" s="18"/>
      <c r="AJ880" s="24"/>
      <c r="AK880" s="20"/>
      <c r="AL880" s="20"/>
      <c r="AM880" s="22"/>
      <c r="AN880" s="18"/>
    </row>
    <row r="881" spans="21:40" x14ac:dyDescent="0.25">
      <c r="U881" s="26"/>
      <c r="V881" s="20"/>
      <c r="W881" s="20"/>
      <c r="X881" s="22"/>
      <c r="Y881" s="18"/>
      <c r="Z881" s="18"/>
      <c r="AJ881" s="24"/>
      <c r="AK881" s="20"/>
      <c r="AL881" s="20"/>
      <c r="AM881" s="22"/>
      <c r="AN881" s="18"/>
    </row>
    <row r="882" spans="21:40" x14ac:dyDescent="0.25">
      <c r="U882" s="26"/>
      <c r="V882" s="20"/>
      <c r="W882" s="20"/>
      <c r="X882" s="22"/>
      <c r="Y882" s="18"/>
      <c r="Z882" s="18"/>
      <c r="AJ882" s="24"/>
      <c r="AK882" s="20"/>
      <c r="AL882" s="20"/>
      <c r="AM882" s="22"/>
      <c r="AN882" s="18"/>
    </row>
    <row r="883" spans="21:40" x14ac:dyDescent="0.25">
      <c r="U883" s="26"/>
      <c r="V883" s="20"/>
      <c r="W883" s="20"/>
      <c r="X883" s="22"/>
      <c r="Y883" s="18"/>
      <c r="Z883" s="18"/>
      <c r="AJ883" s="24"/>
      <c r="AK883" s="20"/>
      <c r="AL883" s="20"/>
      <c r="AM883" s="22"/>
      <c r="AN883" s="18"/>
    </row>
    <row r="884" spans="21:40" x14ac:dyDescent="0.25">
      <c r="U884" s="26"/>
      <c r="V884" s="20"/>
      <c r="W884" s="20"/>
      <c r="X884" s="22"/>
      <c r="Y884" s="18"/>
      <c r="Z884" s="18"/>
      <c r="AJ884" s="24"/>
      <c r="AK884" s="20"/>
      <c r="AL884" s="20"/>
      <c r="AM884" s="22"/>
      <c r="AN884" s="18"/>
    </row>
    <row r="885" spans="21:40" x14ac:dyDescent="0.25">
      <c r="U885" s="26"/>
      <c r="V885" s="20"/>
      <c r="W885" s="20"/>
      <c r="X885" s="22"/>
      <c r="Y885" s="18"/>
      <c r="Z885" s="18"/>
      <c r="AJ885" s="24"/>
      <c r="AK885" s="20"/>
      <c r="AL885" s="20"/>
      <c r="AM885" s="22"/>
      <c r="AN885" s="18"/>
    </row>
    <row r="886" spans="21:40" x14ac:dyDescent="0.25">
      <c r="U886" s="26"/>
      <c r="V886" s="20"/>
      <c r="W886" s="20"/>
      <c r="X886" s="22"/>
      <c r="Y886" s="18"/>
      <c r="Z886" s="18"/>
      <c r="AJ886" s="24"/>
      <c r="AK886" s="20"/>
      <c r="AL886" s="20"/>
      <c r="AM886" s="22"/>
      <c r="AN886" s="18"/>
    </row>
    <row r="887" spans="21:40" x14ac:dyDescent="0.25">
      <c r="U887" s="26"/>
      <c r="V887" s="20"/>
      <c r="W887" s="20"/>
      <c r="X887" s="22"/>
      <c r="Y887" s="18"/>
      <c r="Z887" s="18"/>
      <c r="AJ887" s="24"/>
      <c r="AK887" s="20"/>
      <c r="AL887" s="20"/>
      <c r="AM887" s="22"/>
      <c r="AN887" s="18"/>
    </row>
    <row r="888" spans="21:40" x14ac:dyDescent="0.25">
      <c r="U888" s="30"/>
      <c r="V888" s="20"/>
      <c r="W888" s="20"/>
      <c r="X888" s="22"/>
      <c r="Y888" s="23"/>
      <c r="Z888" s="23"/>
      <c r="AJ888" s="24"/>
      <c r="AK888" s="20"/>
      <c r="AL888" s="20"/>
      <c r="AM888" s="22"/>
      <c r="AN888" s="18"/>
    </row>
    <row r="889" spans="21:40" x14ac:dyDescent="0.25">
      <c r="U889" s="26"/>
      <c r="V889" s="20"/>
      <c r="W889" s="20"/>
      <c r="X889" s="22"/>
      <c r="Y889" s="18"/>
      <c r="Z889" s="18"/>
      <c r="AJ889" s="24"/>
      <c r="AK889" s="20"/>
      <c r="AL889" s="20"/>
      <c r="AM889" s="22"/>
      <c r="AN889" s="18"/>
    </row>
    <row r="890" spans="21:40" x14ac:dyDescent="0.25">
      <c r="U890" s="26"/>
      <c r="V890" s="20"/>
      <c r="W890" s="20"/>
      <c r="X890" s="22"/>
      <c r="Y890" s="18"/>
      <c r="Z890" s="18"/>
      <c r="AJ890" s="19"/>
      <c r="AK890" s="20"/>
      <c r="AL890" s="20"/>
      <c r="AM890" s="22"/>
      <c r="AN890" s="23"/>
    </row>
    <row r="891" spans="21:40" x14ac:dyDescent="0.25">
      <c r="U891" s="26"/>
      <c r="V891" s="20"/>
      <c r="W891" s="20"/>
      <c r="X891" s="22"/>
      <c r="Y891" s="18"/>
      <c r="Z891" s="18"/>
      <c r="AJ891" s="19"/>
      <c r="AK891" s="20"/>
      <c r="AL891" s="20"/>
      <c r="AM891" s="22"/>
      <c r="AN891" s="23"/>
    </row>
    <row r="892" spans="21:40" x14ac:dyDescent="0.25">
      <c r="U892" s="26"/>
      <c r="V892" s="20"/>
      <c r="W892" s="20"/>
      <c r="X892" s="22"/>
      <c r="Y892" s="18"/>
      <c r="Z892" s="18"/>
      <c r="AJ892" s="24"/>
      <c r="AK892" s="20"/>
      <c r="AL892" s="20"/>
      <c r="AM892" s="22"/>
      <c r="AN892" s="18"/>
    </row>
    <row r="893" spans="21:40" x14ac:dyDescent="0.25">
      <c r="U893" s="26"/>
      <c r="V893" s="20"/>
      <c r="W893" s="20"/>
      <c r="X893" s="22"/>
      <c r="Y893" s="18"/>
      <c r="Z893" s="18"/>
      <c r="AJ893" s="24"/>
      <c r="AK893" s="20"/>
      <c r="AL893" s="20"/>
      <c r="AM893" s="22"/>
      <c r="AN893" s="18"/>
    </row>
    <row r="894" spans="21:40" x14ac:dyDescent="0.25">
      <c r="U894" s="26"/>
      <c r="V894" s="20"/>
      <c r="W894" s="20"/>
      <c r="X894" s="22"/>
      <c r="Y894" s="18"/>
      <c r="Z894" s="18"/>
      <c r="AJ894" s="24"/>
      <c r="AK894" s="20"/>
      <c r="AL894" s="20"/>
      <c r="AM894" s="22"/>
      <c r="AN894" s="18"/>
    </row>
    <row r="895" spans="21:40" x14ac:dyDescent="0.25">
      <c r="U895" s="26"/>
      <c r="V895" s="20"/>
      <c r="W895" s="20"/>
      <c r="X895" s="22"/>
      <c r="Y895" s="18"/>
      <c r="Z895" s="18"/>
      <c r="AJ895" s="24"/>
      <c r="AK895" s="20"/>
      <c r="AL895" s="20"/>
      <c r="AM895" s="22"/>
      <c r="AN895" s="18"/>
    </row>
    <row r="896" spans="21:40" x14ac:dyDescent="0.25">
      <c r="U896" s="26"/>
      <c r="V896" s="20"/>
      <c r="W896" s="20"/>
      <c r="X896" s="22"/>
      <c r="Y896" s="18"/>
      <c r="Z896" s="18"/>
      <c r="AJ896" s="24"/>
      <c r="AK896" s="20"/>
      <c r="AL896" s="20"/>
      <c r="AM896" s="22"/>
      <c r="AN896" s="18"/>
    </row>
    <row r="897" spans="21:40" x14ac:dyDescent="0.25">
      <c r="U897" s="26"/>
      <c r="V897" s="20"/>
      <c r="W897" s="20"/>
      <c r="X897" s="22"/>
      <c r="Y897" s="18"/>
      <c r="Z897" s="18"/>
      <c r="AJ897" s="24"/>
      <c r="AK897" s="20"/>
      <c r="AL897" s="20"/>
      <c r="AM897" s="22"/>
      <c r="AN897" s="18"/>
    </row>
    <row r="898" spans="21:40" x14ac:dyDescent="0.25">
      <c r="U898" s="26"/>
      <c r="V898" s="20"/>
      <c r="W898" s="20"/>
      <c r="X898" s="22"/>
      <c r="Y898" s="18"/>
      <c r="Z898" s="18"/>
      <c r="AJ898" s="24"/>
      <c r="AK898" s="20"/>
      <c r="AL898" s="20"/>
      <c r="AM898" s="22"/>
      <c r="AN898" s="18"/>
    </row>
    <row r="899" spans="21:40" x14ac:dyDescent="0.25">
      <c r="U899" s="26"/>
      <c r="V899" s="20"/>
      <c r="W899" s="20"/>
      <c r="X899" s="22"/>
      <c r="Y899" s="18"/>
      <c r="Z899" s="18"/>
      <c r="AJ899" s="24"/>
      <c r="AK899" s="20"/>
      <c r="AL899" s="20"/>
      <c r="AM899" s="22"/>
      <c r="AN899" s="18"/>
    </row>
    <row r="900" spans="21:40" x14ac:dyDescent="0.25">
      <c r="U900" s="26"/>
      <c r="V900" s="20"/>
      <c r="W900" s="20"/>
      <c r="X900" s="22"/>
      <c r="Y900" s="18"/>
      <c r="Z900" s="18"/>
      <c r="AJ900" s="24"/>
      <c r="AK900" s="20"/>
      <c r="AL900" s="20"/>
      <c r="AM900" s="22"/>
      <c r="AN900" s="18"/>
    </row>
    <row r="901" spans="21:40" x14ac:dyDescent="0.25">
      <c r="U901" s="26"/>
      <c r="V901" s="20"/>
      <c r="W901" s="20"/>
      <c r="X901" s="22"/>
      <c r="Y901" s="18"/>
      <c r="Z901" s="18"/>
      <c r="AJ901" s="24"/>
      <c r="AK901" s="20"/>
      <c r="AL901" s="20"/>
      <c r="AM901" s="22"/>
      <c r="AN901" s="18"/>
    </row>
    <row r="902" spans="21:40" x14ac:dyDescent="0.25">
      <c r="U902" s="26"/>
      <c r="V902" s="20"/>
      <c r="W902" s="20"/>
      <c r="X902" s="22"/>
      <c r="Y902" s="18"/>
      <c r="Z902" s="18"/>
      <c r="AJ902" s="24"/>
      <c r="AK902" s="20"/>
      <c r="AL902" s="20"/>
      <c r="AM902" s="22"/>
      <c r="AN902" s="18"/>
    </row>
    <row r="903" spans="21:40" x14ac:dyDescent="0.25">
      <c r="U903" s="26"/>
      <c r="V903" s="20"/>
      <c r="W903" s="20"/>
      <c r="X903" s="22"/>
      <c r="Y903" s="18"/>
      <c r="Z903" s="18"/>
      <c r="AJ903" s="24"/>
      <c r="AK903" s="20"/>
      <c r="AL903" s="20"/>
      <c r="AM903" s="22"/>
      <c r="AN903" s="18"/>
    </row>
    <row r="904" spans="21:40" x14ac:dyDescent="0.25">
      <c r="U904" s="26"/>
      <c r="V904" s="20"/>
      <c r="W904" s="20"/>
      <c r="X904" s="22"/>
      <c r="Y904" s="18"/>
      <c r="Z904" s="18"/>
      <c r="AJ904" s="24"/>
      <c r="AK904" s="20"/>
      <c r="AL904" s="20"/>
      <c r="AM904" s="22"/>
      <c r="AN904" s="18"/>
    </row>
    <row r="905" spans="21:40" x14ac:dyDescent="0.25">
      <c r="U905" s="26"/>
      <c r="V905" s="20"/>
      <c r="W905" s="20"/>
      <c r="X905" s="22"/>
      <c r="Y905" s="18"/>
      <c r="Z905" s="18"/>
      <c r="AJ905" s="24"/>
      <c r="AK905" s="20"/>
      <c r="AL905" s="20"/>
      <c r="AM905" s="22"/>
      <c r="AN905" s="18"/>
    </row>
    <row r="906" spans="21:40" x14ac:dyDescent="0.25">
      <c r="U906" s="26"/>
      <c r="V906" s="20"/>
      <c r="W906" s="20"/>
      <c r="X906" s="22"/>
      <c r="Y906" s="18"/>
      <c r="Z906" s="18"/>
      <c r="AJ906" s="24"/>
      <c r="AK906" s="20"/>
      <c r="AL906" s="20"/>
      <c r="AM906" s="22"/>
      <c r="AN906" s="18"/>
    </row>
    <row r="907" spans="21:40" x14ac:dyDescent="0.25">
      <c r="U907" s="26"/>
      <c r="V907" s="20"/>
      <c r="W907" s="20"/>
      <c r="X907" s="22"/>
      <c r="Y907" s="18"/>
      <c r="Z907" s="18"/>
      <c r="AJ907" s="24"/>
      <c r="AK907" s="20"/>
      <c r="AL907" s="20"/>
      <c r="AM907" s="22"/>
      <c r="AN907" s="18"/>
    </row>
    <row r="908" spans="21:40" x14ac:dyDescent="0.25">
      <c r="U908" s="30"/>
      <c r="V908" s="20"/>
      <c r="W908" s="20"/>
      <c r="X908" s="22"/>
      <c r="Y908" s="23"/>
      <c r="Z908" s="23"/>
      <c r="AJ908" s="24"/>
      <c r="AK908" s="20"/>
      <c r="AL908" s="20"/>
      <c r="AM908" s="22"/>
      <c r="AN908" s="18"/>
    </row>
    <row r="909" spans="21:40" x14ac:dyDescent="0.25">
      <c r="U909" s="30"/>
      <c r="V909" s="20"/>
      <c r="W909" s="20"/>
      <c r="X909" s="22"/>
      <c r="Y909" s="23"/>
      <c r="Z909" s="23"/>
      <c r="AJ909" s="24"/>
      <c r="AK909" s="20"/>
      <c r="AL909" s="20"/>
      <c r="AM909" s="22"/>
      <c r="AN909" s="18"/>
    </row>
    <row r="910" spans="21:40" x14ac:dyDescent="0.25">
      <c r="U910" s="26"/>
      <c r="V910" s="20"/>
      <c r="W910" s="20"/>
      <c r="X910" s="22"/>
      <c r="Y910" s="18"/>
      <c r="Z910" s="18"/>
      <c r="AJ910" s="24"/>
      <c r="AK910" s="20"/>
      <c r="AL910" s="20"/>
      <c r="AM910" s="22"/>
      <c r="AN910" s="18"/>
    </row>
    <row r="911" spans="21:40" x14ac:dyDescent="0.25">
      <c r="U911" s="26"/>
      <c r="V911" s="20"/>
      <c r="W911" s="20"/>
      <c r="X911" s="22"/>
      <c r="Y911" s="18"/>
      <c r="Z911" s="18"/>
      <c r="AJ911" s="24"/>
      <c r="AK911" s="20"/>
      <c r="AL911" s="20"/>
      <c r="AM911" s="22"/>
      <c r="AN911" s="18"/>
    </row>
    <row r="912" spans="21:40" x14ac:dyDescent="0.25">
      <c r="U912" s="26"/>
      <c r="V912" s="20"/>
      <c r="W912" s="20"/>
      <c r="X912" s="22"/>
      <c r="Y912" s="18"/>
      <c r="Z912" s="18"/>
      <c r="AJ912" s="24"/>
      <c r="AK912" s="20"/>
      <c r="AL912" s="20"/>
      <c r="AM912" s="22"/>
      <c r="AN912" s="18"/>
    </row>
    <row r="913" spans="21:40" x14ac:dyDescent="0.25">
      <c r="U913" s="26"/>
      <c r="V913" s="20"/>
      <c r="W913" s="20"/>
      <c r="X913" s="22"/>
      <c r="Y913" s="18"/>
      <c r="Z913" s="18"/>
      <c r="AJ913" s="24"/>
      <c r="AK913" s="20"/>
      <c r="AL913" s="20"/>
      <c r="AM913" s="22"/>
      <c r="AN913" s="18"/>
    </row>
    <row r="914" spans="21:40" x14ac:dyDescent="0.25">
      <c r="U914" s="26"/>
      <c r="V914" s="20"/>
      <c r="W914" s="20"/>
      <c r="X914" s="22"/>
      <c r="Y914" s="18"/>
      <c r="Z914" s="18"/>
      <c r="AJ914" s="24"/>
      <c r="AK914" s="20"/>
      <c r="AL914" s="20"/>
      <c r="AM914" s="22"/>
      <c r="AN914" s="18"/>
    </row>
    <row r="915" spans="21:40" x14ac:dyDescent="0.25">
      <c r="U915" s="26"/>
      <c r="V915" s="20"/>
      <c r="W915" s="20"/>
      <c r="X915" s="22"/>
      <c r="Y915" s="18"/>
      <c r="Z915" s="18"/>
      <c r="AJ915" s="24"/>
      <c r="AK915" s="20"/>
      <c r="AL915" s="20"/>
      <c r="AM915" s="22"/>
      <c r="AN915" s="18"/>
    </row>
    <row r="916" spans="21:40" x14ac:dyDescent="0.25">
      <c r="U916" s="26"/>
      <c r="V916" s="20"/>
      <c r="W916" s="20"/>
      <c r="X916" s="22"/>
      <c r="Y916" s="18"/>
      <c r="Z916" s="18"/>
      <c r="AJ916" s="24"/>
      <c r="AK916" s="20"/>
      <c r="AL916" s="20"/>
      <c r="AM916" s="22"/>
      <c r="AN916" s="18"/>
    </row>
    <row r="917" spans="21:40" x14ac:dyDescent="0.25">
      <c r="U917" s="26"/>
      <c r="V917" s="20"/>
      <c r="W917" s="20"/>
      <c r="X917" s="22"/>
      <c r="Y917" s="18"/>
      <c r="Z917" s="18"/>
      <c r="AJ917" s="19"/>
      <c r="AK917" s="20"/>
      <c r="AL917" s="20"/>
      <c r="AM917" s="22"/>
      <c r="AN917" s="23"/>
    </row>
    <row r="918" spans="21:40" x14ac:dyDescent="0.25">
      <c r="U918" s="26"/>
      <c r="V918" s="20"/>
      <c r="W918" s="20"/>
      <c r="X918" s="22"/>
      <c r="Y918" s="18"/>
      <c r="Z918" s="18"/>
      <c r="AJ918" s="19"/>
      <c r="AK918" s="20"/>
      <c r="AL918" s="20"/>
      <c r="AM918" s="22"/>
      <c r="AN918" s="23"/>
    </row>
    <row r="919" spans="21:40" x14ac:dyDescent="0.25">
      <c r="U919" s="26"/>
      <c r="V919" s="20"/>
      <c r="W919" s="20"/>
      <c r="X919" s="22"/>
      <c r="Y919" s="18"/>
      <c r="Z919" s="18"/>
      <c r="AJ919" s="19"/>
      <c r="AK919" s="20"/>
      <c r="AL919" s="20"/>
      <c r="AM919" s="22"/>
      <c r="AN919" s="23"/>
    </row>
    <row r="920" spans="21:40" x14ac:dyDescent="0.25">
      <c r="U920" s="26"/>
      <c r="V920" s="20"/>
      <c r="W920" s="20"/>
      <c r="X920" s="22"/>
      <c r="Y920" s="18"/>
      <c r="Z920" s="18"/>
      <c r="AJ920" s="24"/>
      <c r="AK920" s="20"/>
      <c r="AL920" s="20"/>
      <c r="AM920" s="22"/>
      <c r="AN920" s="18"/>
    </row>
    <row r="921" spans="21:40" x14ac:dyDescent="0.25">
      <c r="U921" s="26"/>
      <c r="V921" s="20"/>
      <c r="W921" s="20"/>
      <c r="X921" s="22"/>
      <c r="Y921" s="18"/>
      <c r="Z921" s="18"/>
      <c r="AJ921" s="24"/>
      <c r="AK921" s="20"/>
      <c r="AL921" s="20"/>
      <c r="AM921" s="22"/>
      <c r="AN921" s="18"/>
    </row>
    <row r="922" spans="21:40" x14ac:dyDescent="0.25">
      <c r="U922" s="26"/>
      <c r="V922" s="20"/>
      <c r="W922" s="20"/>
      <c r="X922" s="22"/>
      <c r="Y922" s="18"/>
      <c r="Z922" s="18"/>
      <c r="AJ922" s="24"/>
      <c r="AK922" s="20"/>
      <c r="AL922" s="20"/>
      <c r="AM922" s="22"/>
      <c r="AN922" s="18"/>
    </row>
    <row r="923" spans="21:40" x14ac:dyDescent="0.25">
      <c r="U923" s="26"/>
      <c r="V923" s="20"/>
      <c r="W923" s="20"/>
      <c r="X923" s="22"/>
      <c r="Y923" s="18"/>
      <c r="Z923" s="18"/>
      <c r="AJ923" s="24"/>
      <c r="AK923" s="20"/>
      <c r="AL923" s="20"/>
      <c r="AM923" s="22"/>
      <c r="AN923" s="18"/>
    </row>
    <row r="924" spans="21:40" x14ac:dyDescent="0.25">
      <c r="U924" s="26"/>
      <c r="V924" s="20"/>
      <c r="W924" s="20"/>
      <c r="X924" s="22"/>
      <c r="Y924" s="18"/>
      <c r="Z924" s="18"/>
      <c r="AJ924" s="24"/>
      <c r="AK924" s="20"/>
      <c r="AL924" s="20"/>
      <c r="AM924" s="22"/>
      <c r="AN924" s="18"/>
    </row>
    <row r="925" spans="21:40" x14ac:dyDescent="0.25">
      <c r="U925" s="26"/>
      <c r="V925" s="20"/>
      <c r="W925" s="20"/>
      <c r="X925" s="22"/>
      <c r="Y925" s="18"/>
      <c r="Z925" s="18"/>
      <c r="AJ925" s="24"/>
      <c r="AK925" s="20"/>
      <c r="AL925" s="20"/>
      <c r="AM925" s="22"/>
      <c r="AN925" s="18"/>
    </row>
    <row r="926" spans="21:40" x14ac:dyDescent="0.25">
      <c r="U926" s="26"/>
      <c r="V926" s="20"/>
      <c r="W926" s="20"/>
      <c r="X926" s="22"/>
      <c r="Y926" s="18"/>
      <c r="Z926" s="18"/>
      <c r="AJ926" s="24"/>
      <c r="AK926" s="20"/>
      <c r="AL926" s="20"/>
      <c r="AM926" s="22"/>
      <c r="AN926" s="18"/>
    </row>
    <row r="927" spans="21:40" x14ac:dyDescent="0.25">
      <c r="U927" s="26"/>
      <c r="V927" s="20"/>
      <c r="W927" s="20"/>
      <c r="X927" s="22"/>
      <c r="Y927" s="18"/>
      <c r="Z927" s="18"/>
      <c r="AJ927" s="24"/>
      <c r="AK927" s="20"/>
      <c r="AL927" s="20"/>
      <c r="AM927" s="22"/>
      <c r="AN927" s="18"/>
    </row>
    <row r="928" spans="21:40" x14ac:dyDescent="0.25">
      <c r="U928" s="26"/>
      <c r="V928" s="20"/>
      <c r="W928" s="20"/>
      <c r="X928" s="22"/>
      <c r="Y928" s="18"/>
      <c r="Z928" s="18"/>
      <c r="AJ928" s="24"/>
      <c r="AK928" s="20"/>
      <c r="AL928" s="20"/>
      <c r="AM928" s="22"/>
      <c r="AN928" s="18"/>
    </row>
    <row r="929" spans="21:40" x14ac:dyDescent="0.25">
      <c r="U929" s="26"/>
      <c r="V929" s="20"/>
      <c r="W929" s="20"/>
      <c r="X929" s="22"/>
      <c r="Y929" s="18"/>
      <c r="Z929" s="18"/>
      <c r="AJ929" s="24"/>
      <c r="AK929" s="20"/>
      <c r="AL929" s="20"/>
      <c r="AM929" s="22"/>
      <c r="AN929" s="18"/>
    </row>
    <row r="930" spans="21:40" x14ac:dyDescent="0.25">
      <c r="U930" s="26"/>
      <c r="V930" s="20"/>
      <c r="W930" s="20"/>
      <c r="X930" s="22"/>
      <c r="Y930" s="18"/>
      <c r="Z930" s="18"/>
      <c r="AJ930" s="24"/>
      <c r="AK930" s="20"/>
      <c r="AL930" s="20"/>
      <c r="AM930" s="22"/>
      <c r="AN930" s="18"/>
    </row>
    <row r="931" spans="21:40" x14ac:dyDescent="0.25">
      <c r="U931" s="26"/>
      <c r="V931" s="20"/>
      <c r="W931" s="20"/>
      <c r="X931" s="22"/>
      <c r="Y931" s="18"/>
      <c r="Z931" s="18"/>
      <c r="AJ931" s="24"/>
      <c r="AK931" s="20"/>
      <c r="AL931" s="20"/>
      <c r="AM931" s="22"/>
      <c r="AN931" s="18"/>
    </row>
    <row r="932" spans="21:40" x14ac:dyDescent="0.25">
      <c r="U932" s="26"/>
      <c r="V932" s="20"/>
      <c r="W932" s="20"/>
      <c r="X932" s="22"/>
      <c r="Y932" s="18"/>
      <c r="Z932" s="18"/>
      <c r="AJ932" s="24"/>
      <c r="AK932" s="20"/>
      <c r="AL932" s="20"/>
      <c r="AM932" s="22"/>
      <c r="AN932" s="18"/>
    </row>
    <row r="933" spans="21:40" x14ac:dyDescent="0.25">
      <c r="U933" s="26"/>
      <c r="V933" s="20"/>
      <c r="W933" s="20"/>
      <c r="X933" s="22"/>
      <c r="Y933" s="18"/>
      <c r="Z933" s="18"/>
      <c r="AJ933" s="24"/>
      <c r="AK933" s="20"/>
      <c r="AL933" s="20"/>
      <c r="AM933" s="22"/>
      <c r="AN933" s="18"/>
    </row>
    <row r="934" spans="21:40" x14ac:dyDescent="0.25">
      <c r="U934" s="26"/>
      <c r="V934" s="20"/>
      <c r="W934" s="20"/>
      <c r="X934" s="22"/>
      <c r="Y934" s="18"/>
      <c r="Z934" s="18"/>
      <c r="AJ934" s="24"/>
      <c r="AK934" s="20"/>
      <c r="AL934" s="20"/>
      <c r="AM934" s="22"/>
      <c r="AN934" s="18"/>
    </row>
    <row r="935" spans="21:40" x14ac:dyDescent="0.25">
      <c r="U935" s="30"/>
      <c r="V935" s="20"/>
      <c r="W935" s="20"/>
      <c r="X935" s="22"/>
      <c r="Y935" s="23"/>
      <c r="Z935" s="23"/>
      <c r="AJ935" s="24"/>
      <c r="AK935" s="20"/>
      <c r="AL935" s="20"/>
      <c r="AM935" s="22"/>
      <c r="AN935" s="18"/>
    </row>
    <row r="936" spans="21:40" x14ac:dyDescent="0.25">
      <c r="U936" s="30"/>
      <c r="V936" s="20"/>
      <c r="W936" s="20"/>
      <c r="X936" s="22"/>
      <c r="Y936" s="23"/>
      <c r="Z936" s="23"/>
      <c r="AJ936" s="24"/>
      <c r="AK936" s="20"/>
      <c r="AL936" s="20"/>
      <c r="AM936" s="22"/>
      <c r="AN936" s="18"/>
    </row>
    <row r="937" spans="21:40" x14ac:dyDescent="0.25">
      <c r="U937" s="30"/>
      <c r="V937" s="20"/>
      <c r="W937" s="20"/>
      <c r="X937" s="22"/>
      <c r="Y937" s="23"/>
      <c r="Z937" s="23"/>
      <c r="AJ937" s="24"/>
      <c r="AK937" s="20"/>
      <c r="AL937" s="20"/>
      <c r="AM937" s="22"/>
      <c r="AN937" s="18"/>
    </row>
    <row r="938" spans="21:40" x14ac:dyDescent="0.25">
      <c r="U938" s="26"/>
      <c r="V938" s="20"/>
      <c r="W938" s="20"/>
      <c r="X938" s="22"/>
      <c r="Y938" s="18"/>
      <c r="Z938" s="18"/>
      <c r="AJ938" s="24"/>
      <c r="AK938" s="20"/>
      <c r="AL938" s="20"/>
      <c r="AM938" s="22"/>
      <c r="AN938" s="18"/>
    </row>
    <row r="939" spans="21:40" x14ac:dyDescent="0.25">
      <c r="U939" s="26"/>
      <c r="V939" s="20"/>
      <c r="W939" s="20"/>
      <c r="X939" s="22"/>
      <c r="Y939" s="18"/>
      <c r="Z939" s="18"/>
      <c r="AJ939" s="24"/>
      <c r="AK939" s="20"/>
      <c r="AL939" s="20"/>
      <c r="AM939" s="22"/>
      <c r="AN939" s="18"/>
    </row>
    <row r="940" spans="21:40" x14ac:dyDescent="0.25">
      <c r="U940" s="26"/>
      <c r="V940" s="20"/>
      <c r="W940" s="20"/>
      <c r="X940" s="22"/>
      <c r="Y940" s="18"/>
      <c r="Z940" s="18"/>
      <c r="AJ940" s="24"/>
      <c r="AK940" s="20"/>
      <c r="AL940" s="20"/>
      <c r="AM940" s="22"/>
      <c r="AN940" s="18"/>
    </row>
    <row r="941" spans="21:40" x14ac:dyDescent="0.25">
      <c r="U941" s="26"/>
      <c r="V941" s="20"/>
      <c r="W941" s="20"/>
      <c r="X941" s="22"/>
      <c r="Y941" s="18"/>
      <c r="Z941" s="18"/>
      <c r="AJ941" s="24"/>
      <c r="AK941" s="20"/>
      <c r="AL941" s="20"/>
      <c r="AM941" s="22"/>
      <c r="AN941" s="18"/>
    </row>
    <row r="942" spans="21:40" x14ac:dyDescent="0.25">
      <c r="U942" s="26"/>
      <c r="V942" s="20"/>
      <c r="W942" s="20"/>
      <c r="X942" s="22"/>
      <c r="Y942" s="18"/>
      <c r="Z942" s="18"/>
      <c r="AJ942" s="24"/>
      <c r="AK942" s="20"/>
      <c r="AL942" s="20"/>
      <c r="AM942" s="22"/>
      <c r="AN942" s="18"/>
    </row>
    <row r="943" spans="21:40" x14ac:dyDescent="0.25">
      <c r="U943" s="26"/>
      <c r="V943" s="20"/>
      <c r="W943" s="20"/>
      <c r="X943" s="22"/>
      <c r="Y943" s="18"/>
      <c r="Z943" s="18"/>
      <c r="AJ943" s="24"/>
      <c r="AK943" s="20"/>
      <c r="AL943" s="20"/>
      <c r="AM943" s="22"/>
      <c r="AN943" s="18"/>
    </row>
    <row r="944" spans="21:40" x14ac:dyDescent="0.25">
      <c r="U944" s="26"/>
      <c r="V944" s="20"/>
      <c r="W944" s="20"/>
      <c r="X944" s="22"/>
      <c r="Y944" s="18"/>
      <c r="Z944" s="18"/>
      <c r="AJ944" s="24"/>
      <c r="AK944" s="20"/>
      <c r="AL944" s="20"/>
      <c r="AM944" s="22"/>
      <c r="AN944" s="18"/>
    </row>
    <row r="945" spans="21:40" x14ac:dyDescent="0.25">
      <c r="U945" s="26"/>
      <c r="V945" s="20"/>
      <c r="W945" s="20"/>
      <c r="X945" s="22"/>
      <c r="Y945" s="18"/>
      <c r="Z945" s="18"/>
      <c r="AJ945" s="24"/>
      <c r="AK945" s="20"/>
      <c r="AL945" s="20"/>
      <c r="AM945" s="22"/>
      <c r="AN945" s="18"/>
    </row>
    <row r="946" spans="21:40" x14ac:dyDescent="0.25">
      <c r="U946" s="26"/>
      <c r="V946" s="20"/>
      <c r="W946" s="20"/>
      <c r="X946" s="22"/>
      <c r="Y946" s="18"/>
      <c r="Z946" s="18"/>
      <c r="AJ946" s="24"/>
      <c r="AK946" s="20"/>
      <c r="AL946" s="20"/>
      <c r="AM946" s="22"/>
      <c r="AN946" s="18"/>
    </row>
    <row r="947" spans="21:40" x14ac:dyDescent="0.25">
      <c r="U947" s="26"/>
      <c r="V947" s="20"/>
      <c r="W947" s="20"/>
      <c r="X947" s="22"/>
      <c r="Y947" s="18"/>
      <c r="Z947" s="18"/>
      <c r="AJ947" s="24"/>
      <c r="AK947" s="20"/>
      <c r="AL947" s="20"/>
      <c r="AM947" s="22"/>
      <c r="AN947" s="18"/>
    </row>
    <row r="948" spans="21:40" x14ac:dyDescent="0.25">
      <c r="U948" s="26"/>
      <c r="V948" s="20"/>
      <c r="W948" s="20"/>
      <c r="X948" s="22"/>
      <c r="Y948" s="18"/>
      <c r="Z948" s="18"/>
      <c r="AJ948" s="24"/>
      <c r="AK948" s="20"/>
      <c r="AL948" s="20"/>
      <c r="AM948" s="22"/>
      <c r="AN948" s="18"/>
    </row>
    <row r="949" spans="21:40" x14ac:dyDescent="0.25">
      <c r="U949" s="26"/>
      <c r="V949" s="20"/>
      <c r="W949" s="20"/>
      <c r="X949" s="22"/>
      <c r="Y949" s="18"/>
      <c r="Z949" s="18"/>
      <c r="AJ949" s="24"/>
      <c r="AK949" s="20"/>
      <c r="AL949" s="20"/>
      <c r="AM949" s="22"/>
      <c r="AN949" s="18"/>
    </row>
    <row r="950" spans="21:40" x14ac:dyDescent="0.25">
      <c r="U950" s="26"/>
      <c r="V950" s="20"/>
      <c r="W950" s="20"/>
      <c r="X950" s="22"/>
      <c r="Y950" s="18"/>
      <c r="Z950" s="18"/>
      <c r="AJ950" s="24"/>
      <c r="AK950" s="20"/>
      <c r="AL950" s="20"/>
      <c r="AM950" s="22"/>
      <c r="AN950" s="18"/>
    </row>
    <row r="951" spans="21:40" x14ac:dyDescent="0.25">
      <c r="U951" s="26"/>
      <c r="V951" s="20"/>
      <c r="W951" s="20"/>
      <c r="X951" s="22"/>
      <c r="Y951" s="18"/>
      <c r="Z951" s="18"/>
      <c r="AJ951" s="24"/>
      <c r="AK951" s="20"/>
      <c r="AL951" s="20"/>
      <c r="AM951" s="22"/>
      <c r="AN951" s="18"/>
    </row>
    <row r="952" spans="21:40" x14ac:dyDescent="0.25">
      <c r="U952" s="26"/>
      <c r="V952" s="20"/>
      <c r="W952" s="20"/>
      <c r="X952" s="22"/>
      <c r="Y952" s="18"/>
      <c r="Z952" s="18"/>
      <c r="AJ952" s="24"/>
      <c r="AK952" s="20"/>
      <c r="AL952" s="20"/>
      <c r="AM952" s="22"/>
      <c r="AN952" s="18"/>
    </row>
    <row r="953" spans="21:40" x14ac:dyDescent="0.25">
      <c r="U953" s="26"/>
      <c r="V953" s="20"/>
      <c r="W953" s="20"/>
      <c r="X953" s="22"/>
      <c r="Y953" s="18"/>
      <c r="Z953" s="18"/>
      <c r="AJ953" s="24"/>
      <c r="AK953" s="20"/>
      <c r="AL953" s="20"/>
      <c r="AM953" s="22"/>
      <c r="AN953" s="18"/>
    </row>
    <row r="954" spans="21:40" x14ac:dyDescent="0.25">
      <c r="U954" s="26"/>
      <c r="V954" s="20"/>
      <c r="W954" s="20"/>
      <c r="X954" s="22"/>
      <c r="Y954" s="18"/>
      <c r="Z954" s="18"/>
      <c r="AJ954" s="24"/>
      <c r="AK954" s="20"/>
      <c r="AL954" s="20"/>
      <c r="AM954" s="22"/>
      <c r="AN954" s="18"/>
    </row>
    <row r="955" spans="21:40" x14ac:dyDescent="0.25">
      <c r="U955" s="26"/>
      <c r="V955" s="20"/>
      <c r="W955" s="20"/>
      <c r="X955" s="22"/>
      <c r="Y955" s="18"/>
      <c r="Z955" s="18"/>
      <c r="AJ955" s="24"/>
      <c r="AK955" s="20"/>
      <c r="AL955" s="20"/>
      <c r="AM955" s="22"/>
      <c r="AN955" s="18"/>
    </row>
    <row r="956" spans="21:40" x14ac:dyDescent="0.25">
      <c r="U956" s="26"/>
      <c r="V956" s="20"/>
      <c r="W956" s="20"/>
      <c r="X956" s="22"/>
      <c r="Y956" s="18"/>
      <c r="Z956" s="18"/>
      <c r="AJ956" s="24"/>
      <c r="AK956" s="20"/>
      <c r="AL956" s="20"/>
      <c r="AM956" s="22"/>
      <c r="AN956" s="18"/>
    </row>
    <row r="957" spans="21:40" x14ac:dyDescent="0.25">
      <c r="U957" s="26"/>
      <c r="V957" s="20"/>
      <c r="W957" s="20"/>
      <c r="X957" s="22"/>
      <c r="Y957" s="18"/>
      <c r="Z957" s="18"/>
      <c r="AJ957" s="24"/>
      <c r="AK957" s="20"/>
      <c r="AL957" s="20"/>
      <c r="AM957" s="22"/>
      <c r="AN957" s="18"/>
    </row>
    <row r="958" spans="21:40" x14ac:dyDescent="0.25">
      <c r="U958" s="26"/>
      <c r="V958" s="20"/>
      <c r="W958" s="20"/>
      <c r="X958" s="22"/>
      <c r="Y958" s="18"/>
      <c r="Z958" s="18"/>
      <c r="AJ958" s="24"/>
      <c r="AK958" s="20"/>
      <c r="AL958" s="20"/>
      <c r="AM958" s="22"/>
      <c r="AN958" s="18"/>
    </row>
    <row r="959" spans="21:40" x14ac:dyDescent="0.25">
      <c r="U959" s="26"/>
      <c r="V959" s="20"/>
      <c r="W959" s="20"/>
      <c r="X959" s="22"/>
      <c r="Y959" s="18"/>
      <c r="Z959" s="18"/>
      <c r="AJ959" s="24"/>
      <c r="AK959" s="20"/>
      <c r="AL959" s="20"/>
      <c r="AM959" s="22"/>
      <c r="AN959" s="18"/>
    </row>
    <row r="960" spans="21:40" x14ac:dyDescent="0.25">
      <c r="U960" s="26"/>
      <c r="V960" s="20"/>
      <c r="W960" s="20"/>
      <c r="X960" s="22"/>
      <c r="Y960" s="18"/>
      <c r="Z960" s="18"/>
      <c r="AJ960" s="24"/>
      <c r="AK960" s="20"/>
      <c r="AL960" s="20"/>
      <c r="AM960" s="22"/>
      <c r="AN960" s="18"/>
    </row>
    <row r="961" spans="21:40" x14ac:dyDescent="0.25">
      <c r="U961" s="26"/>
      <c r="V961" s="20"/>
      <c r="W961" s="20"/>
      <c r="X961" s="22"/>
      <c r="Y961" s="18"/>
      <c r="Z961" s="18"/>
      <c r="AJ961" s="19"/>
      <c r="AK961" s="20"/>
      <c r="AL961" s="20"/>
      <c r="AM961" s="22"/>
      <c r="AN961" s="23"/>
    </row>
    <row r="962" spans="21:40" x14ac:dyDescent="0.25">
      <c r="U962" s="26"/>
      <c r="V962" s="20"/>
      <c r="W962" s="20"/>
      <c r="X962" s="22"/>
      <c r="Y962" s="18"/>
      <c r="Z962" s="18"/>
      <c r="AJ962" s="19"/>
      <c r="AK962" s="20"/>
      <c r="AL962" s="20"/>
      <c r="AM962" s="22"/>
      <c r="AN962" s="23"/>
    </row>
    <row r="963" spans="21:40" x14ac:dyDescent="0.25">
      <c r="U963" s="26"/>
      <c r="V963" s="20"/>
      <c r="W963" s="20"/>
      <c r="X963" s="22"/>
      <c r="Y963" s="18"/>
      <c r="Z963" s="18"/>
      <c r="AJ963" s="24"/>
      <c r="AK963" s="20"/>
      <c r="AL963" s="20"/>
      <c r="AM963" s="22"/>
      <c r="AN963" s="23"/>
    </row>
    <row r="964" spans="21:40" x14ac:dyDescent="0.25">
      <c r="U964" s="26"/>
      <c r="V964" s="20"/>
      <c r="W964" s="20"/>
      <c r="X964" s="22"/>
      <c r="Y964" s="18"/>
      <c r="Z964" s="18"/>
      <c r="AJ964" s="24"/>
      <c r="AK964" s="20"/>
      <c r="AL964" s="20"/>
      <c r="AM964" s="22"/>
      <c r="AN964" s="18"/>
    </row>
    <row r="965" spans="21:40" x14ac:dyDescent="0.25">
      <c r="U965" s="26"/>
      <c r="V965" s="20"/>
      <c r="W965" s="20"/>
      <c r="X965" s="22"/>
      <c r="Y965" s="18"/>
      <c r="Z965" s="18"/>
      <c r="AJ965" s="24"/>
      <c r="AK965" s="20"/>
      <c r="AL965" s="20"/>
      <c r="AM965" s="22"/>
      <c r="AN965" s="18"/>
    </row>
    <row r="966" spans="21:40" x14ac:dyDescent="0.25">
      <c r="U966" s="26"/>
      <c r="V966" s="20"/>
      <c r="W966" s="20"/>
      <c r="X966" s="22"/>
      <c r="Y966" s="18"/>
      <c r="Z966" s="18"/>
      <c r="AJ966" s="24"/>
      <c r="AK966" s="20"/>
      <c r="AL966" s="20"/>
      <c r="AM966" s="22"/>
      <c r="AN966" s="23"/>
    </row>
    <row r="967" spans="21:40" x14ac:dyDescent="0.25">
      <c r="U967" s="26"/>
      <c r="V967" s="20"/>
      <c r="W967" s="20"/>
      <c r="X967" s="22"/>
      <c r="Y967" s="18"/>
      <c r="Z967" s="18"/>
      <c r="AJ967" s="24"/>
      <c r="AK967" s="20"/>
      <c r="AL967" s="20"/>
      <c r="AM967" s="22"/>
      <c r="AN967" s="18"/>
    </row>
    <row r="968" spans="21:40" x14ac:dyDescent="0.25">
      <c r="U968" s="26"/>
      <c r="V968" s="20"/>
      <c r="W968" s="20"/>
      <c r="X968" s="22"/>
      <c r="Y968" s="18"/>
      <c r="Z968" s="18"/>
      <c r="AJ968" s="24"/>
      <c r="AK968" s="20"/>
      <c r="AL968" s="20"/>
      <c r="AM968" s="22"/>
      <c r="AN968" s="18"/>
    </row>
    <row r="969" spans="21:40" x14ac:dyDescent="0.25">
      <c r="U969" s="26"/>
      <c r="V969" s="20"/>
      <c r="W969" s="20"/>
      <c r="X969" s="22"/>
      <c r="Y969" s="18"/>
      <c r="Z969" s="18"/>
      <c r="AJ969" s="24"/>
      <c r="AK969" s="20"/>
      <c r="AL969" s="20"/>
      <c r="AM969" s="22"/>
      <c r="AN969" s="18"/>
    </row>
    <row r="970" spans="21:40" x14ac:dyDescent="0.25">
      <c r="U970" s="26"/>
      <c r="V970" s="20"/>
      <c r="W970" s="20"/>
      <c r="X970" s="22"/>
      <c r="Y970" s="18"/>
      <c r="Z970" s="18"/>
      <c r="AJ970" s="24"/>
      <c r="AK970" s="20"/>
      <c r="AL970" s="20"/>
      <c r="AM970" s="22"/>
      <c r="AN970" s="18"/>
    </row>
    <row r="971" spans="21:40" x14ac:dyDescent="0.25">
      <c r="U971" s="26"/>
      <c r="V971" s="20"/>
      <c r="W971" s="20"/>
      <c r="X971" s="22"/>
      <c r="Y971" s="18"/>
      <c r="Z971" s="18"/>
      <c r="AJ971" s="24"/>
      <c r="AK971" s="20"/>
      <c r="AL971" s="20"/>
      <c r="AM971" s="22"/>
      <c r="AN971" s="18"/>
    </row>
    <row r="972" spans="21:40" x14ac:dyDescent="0.25">
      <c r="U972" s="26"/>
      <c r="V972" s="20"/>
      <c r="W972" s="20"/>
      <c r="X972" s="22"/>
      <c r="Y972" s="18"/>
      <c r="Z972" s="18"/>
      <c r="AJ972" s="24"/>
      <c r="AK972" s="20"/>
      <c r="AL972" s="20"/>
      <c r="AM972" s="22"/>
      <c r="AN972" s="18"/>
    </row>
    <row r="973" spans="21:40" x14ac:dyDescent="0.25">
      <c r="U973" s="26"/>
      <c r="V973" s="20"/>
      <c r="W973" s="20"/>
      <c r="X973" s="22"/>
      <c r="Y973" s="18"/>
      <c r="Z973" s="18"/>
      <c r="AJ973" s="24"/>
      <c r="AK973" s="20"/>
      <c r="AL973" s="20"/>
      <c r="AM973" s="22"/>
      <c r="AN973" s="18"/>
    </row>
    <row r="974" spans="21:40" x14ac:dyDescent="0.25">
      <c r="U974" s="26"/>
      <c r="V974" s="20"/>
      <c r="W974" s="20"/>
      <c r="X974" s="22"/>
      <c r="Y974" s="18"/>
      <c r="Z974" s="18"/>
      <c r="AJ974" s="24"/>
      <c r="AK974" s="20"/>
      <c r="AL974" s="20"/>
      <c r="AM974" s="22"/>
      <c r="AN974" s="18"/>
    </row>
    <row r="975" spans="21:40" x14ac:dyDescent="0.25">
      <c r="U975" s="26"/>
      <c r="V975" s="20"/>
      <c r="W975" s="20"/>
      <c r="X975" s="22"/>
      <c r="Y975" s="18"/>
      <c r="Z975" s="18"/>
      <c r="AJ975" s="24"/>
      <c r="AK975" s="20"/>
      <c r="AL975" s="20"/>
      <c r="AM975" s="22"/>
      <c r="AN975" s="18"/>
    </row>
    <row r="976" spans="21:40" x14ac:dyDescent="0.25">
      <c r="U976" s="26"/>
      <c r="V976" s="20"/>
      <c r="W976" s="20"/>
      <c r="X976" s="22"/>
      <c r="Y976" s="18"/>
      <c r="Z976" s="18"/>
      <c r="AJ976" s="24"/>
      <c r="AK976" s="20"/>
      <c r="AL976" s="20"/>
      <c r="AM976" s="22"/>
      <c r="AN976" s="18"/>
    </row>
    <row r="977" spans="21:40" x14ac:dyDescent="0.25">
      <c r="U977" s="26"/>
      <c r="V977" s="20"/>
      <c r="W977" s="20"/>
      <c r="X977" s="22"/>
      <c r="Y977" s="18"/>
      <c r="Z977" s="18"/>
      <c r="AJ977" s="24"/>
      <c r="AK977" s="20"/>
      <c r="AL977" s="20"/>
      <c r="AM977" s="22"/>
      <c r="AN977" s="18"/>
    </row>
    <row r="978" spans="21:40" x14ac:dyDescent="0.25">
      <c r="U978" s="26"/>
      <c r="V978" s="20"/>
      <c r="W978" s="20"/>
      <c r="X978" s="22"/>
      <c r="Y978" s="18"/>
      <c r="Z978" s="18"/>
      <c r="AJ978" s="24"/>
      <c r="AK978" s="20"/>
      <c r="AL978" s="20"/>
      <c r="AM978" s="22"/>
      <c r="AN978" s="18"/>
    </row>
    <row r="979" spans="21:40" x14ac:dyDescent="0.25">
      <c r="U979" s="30"/>
      <c r="V979" s="20"/>
      <c r="W979" s="20"/>
      <c r="X979" s="22"/>
      <c r="Y979" s="23"/>
      <c r="Z979" s="23"/>
      <c r="AJ979" s="24"/>
      <c r="AK979" s="20"/>
      <c r="AL979" s="20"/>
      <c r="AM979" s="22"/>
      <c r="AN979" s="18"/>
    </row>
    <row r="980" spans="21:40" x14ac:dyDescent="0.25">
      <c r="U980" s="30"/>
      <c r="V980" s="20"/>
      <c r="W980" s="20"/>
      <c r="X980" s="22"/>
      <c r="Y980" s="23"/>
      <c r="Z980" s="23"/>
      <c r="AJ980" s="24"/>
      <c r="AK980" s="20"/>
      <c r="AL980" s="20"/>
      <c r="AM980" s="22"/>
      <c r="AN980" s="18"/>
    </row>
    <row r="981" spans="21:40" x14ac:dyDescent="0.25">
      <c r="U981" s="26"/>
      <c r="V981" s="20"/>
      <c r="W981" s="20"/>
      <c r="X981" s="22"/>
      <c r="Y981" s="23"/>
      <c r="Z981" s="23"/>
      <c r="AJ981" s="24"/>
      <c r="AK981" s="20"/>
      <c r="AL981" s="20"/>
      <c r="AM981" s="22"/>
      <c r="AN981" s="18"/>
    </row>
    <row r="982" spans="21:40" x14ac:dyDescent="0.25">
      <c r="U982" s="26"/>
      <c r="V982" s="20"/>
      <c r="W982" s="20"/>
      <c r="X982" s="22"/>
      <c r="Y982" s="18"/>
      <c r="Z982" s="18"/>
      <c r="AJ982" s="24"/>
      <c r="AK982" s="20"/>
      <c r="AL982" s="20"/>
      <c r="AM982" s="22"/>
      <c r="AN982" s="18"/>
    </row>
    <row r="983" spans="21:40" x14ac:dyDescent="0.25">
      <c r="U983" s="26"/>
      <c r="V983" s="20"/>
      <c r="W983" s="20"/>
      <c r="X983" s="22"/>
      <c r="Y983" s="18"/>
      <c r="Z983" s="18"/>
      <c r="AJ983" s="24"/>
      <c r="AK983" s="20"/>
      <c r="AL983" s="20"/>
      <c r="AM983" s="22"/>
      <c r="AN983" s="18"/>
    </row>
    <row r="984" spans="21:40" x14ac:dyDescent="0.25">
      <c r="U984" s="26"/>
      <c r="V984" s="20"/>
      <c r="W984" s="20"/>
      <c r="X984" s="22"/>
      <c r="Y984" s="23"/>
      <c r="Z984" s="23"/>
      <c r="AJ984" s="24"/>
      <c r="AK984" s="20"/>
      <c r="AL984" s="20"/>
      <c r="AM984" s="22"/>
      <c r="AN984" s="18"/>
    </row>
    <row r="985" spans="21:40" x14ac:dyDescent="0.25">
      <c r="U985" s="26"/>
      <c r="V985" s="20"/>
      <c r="W985" s="20"/>
      <c r="X985" s="22"/>
      <c r="Y985" s="18"/>
      <c r="Z985" s="18"/>
      <c r="AJ985" s="24"/>
      <c r="AK985" s="20"/>
      <c r="AL985" s="20"/>
      <c r="AM985" s="22"/>
      <c r="AN985" s="18"/>
    </row>
    <row r="986" spans="21:40" x14ac:dyDescent="0.25">
      <c r="U986" s="26"/>
      <c r="V986" s="20"/>
      <c r="W986" s="20"/>
      <c r="X986" s="22"/>
      <c r="Y986" s="18"/>
      <c r="Z986" s="18"/>
      <c r="AJ986" s="24"/>
      <c r="AK986" s="20"/>
      <c r="AL986" s="20"/>
      <c r="AM986" s="22"/>
      <c r="AN986" s="18"/>
    </row>
    <row r="987" spans="21:40" x14ac:dyDescent="0.25">
      <c r="U987" s="26"/>
      <c r="V987" s="20"/>
      <c r="W987" s="20"/>
      <c r="X987" s="22"/>
      <c r="Y987" s="18"/>
      <c r="Z987" s="18"/>
      <c r="AJ987" s="24"/>
      <c r="AK987" s="20"/>
      <c r="AL987" s="20"/>
      <c r="AM987" s="22"/>
      <c r="AN987" s="18"/>
    </row>
    <row r="988" spans="21:40" x14ac:dyDescent="0.25">
      <c r="U988" s="26"/>
      <c r="V988" s="20"/>
      <c r="W988" s="20"/>
      <c r="X988" s="22"/>
      <c r="Y988" s="18"/>
      <c r="Z988" s="18"/>
      <c r="AJ988" s="24"/>
      <c r="AK988" s="20"/>
      <c r="AL988" s="20"/>
      <c r="AM988" s="22"/>
      <c r="AN988" s="18"/>
    </row>
    <row r="989" spans="21:40" x14ac:dyDescent="0.25">
      <c r="U989" s="26"/>
      <c r="V989" s="20"/>
      <c r="W989" s="20"/>
      <c r="X989" s="22"/>
      <c r="Y989" s="18"/>
      <c r="Z989" s="18"/>
      <c r="AJ989" s="24"/>
      <c r="AK989" s="20"/>
      <c r="AL989" s="20"/>
      <c r="AM989" s="22"/>
      <c r="AN989" s="18"/>
    </row>
    <row r="990" spans="21:40" x14ac:dyDescent="0.25">
      <c r="U990" s="26"/>
      <c r="V990" s="20"/>
      <c r="W990" s="20"/>
      <c r="X990" s="22"/>
      <c r="Y990" s="18"/>
      <c r="Z990" s="18"/>
      <c r="AJ990" s="24"/>
      <c r="AK990" s="20"/>
      <c r="AL990" s="20"/>
      <c r="AM990" s="22"/>
      <c r="AN990" s="18"/>
    </row>
    <row r="991" spans="21:40" x14ac:dyDescent="0.25">
      <c r="U991" s="26"/>
      <c r="V991" s="20"/>
      <c r="W991" s="20"/>
      <c r="X991" s="22"/>
      <c r="Y991" s="18"/>
      <c r="Z991" s="18"/>
      <c r="AJ991" s="24"/>
      <c r="AK991" s="20"/>
      <c r="AL991" s="20"/>
      <c r="AM991" s="22"/>
      <c r="AN991" s="18"/>
    </row>
    <row r="992" spans="21:40" x14ac:dyDescent="0.25">
      <c r="U992" s="26"/>
      <c r="V992" s="20"/>
      <c r="W992" s="20"/>
      <c r="X992" s="22"/>
      <c r="Y992" s="18"/>
      <c r="Z992" s="18"/>
      <c r="AJ992" s="24"/>
      <c r="AK992" s="20"/>
      <c r="AL992" s="20"/>
      <c r="AM992" s="22"/>
      <c r="AN992" s="18"/>
    </row>
    <row r="993" spans="21:40" x14ac:dyDescent="0.25">
      <c r="U993" s="26"/>
      <c r="V993" s="20"/>
      <c r="W993" s="20"/>
      <c r="X993" s="22"/>
      <c r="Y993" s="18"/>
      <c r="Z993" s="18"/>
      <c r="AJ993" s="24"/>
      <c r="AK993" s="20"/>
      <c r="AL993" s="20"/>
      <c r="AM993" s="22"/>
      <c r="AN993" s="18"/>
    </row>
    <row r="994" spans="21:40" x14ac:dyDescent="0.25">
      <c r="U994" s="26"/>
      <c r="V994" s="20"/>
      <c r="W994" s="20"/>
      <c r="X994" s="22"/>
      <c r="Y994" s="18"/>
      <c r="Z994" s="18"/>
      <c r="AJ994" s="24"/>
      <c r="AK994" s="20"/>
      <c r="AL994" s="20"/>
      <c r="AM994" s="22"/>
      <c r="AN994" s="18"/>
    </row>
    <row r="995" spans="21:40" x14ac:dyDescent="0.25">
      <c r="U995" s="26"/>
      <c r="V995" s="20"/>
      <c r="W995" s="20"/>
      <c r="X995" s="22"/>
      <c r="Y995" s="18"/>
      <c r="Z995" s="18"/>
      <c r="AJ995" s="24"/>
      <c r="AK995" s="20"/>
      <c r="AL995" s="20"/>
      <c r="AM995" s="22"/>
      <c r="AN995" s="18"/>
    </row>
    <row r="996" spans="21:40" x14ac:dyDescent="0.25">
      <c r="U996" s="26"/>
      <c r="V996" s="20"/>
      <c r="W996" s="20"/>
      <c r="X996" s="22"/>
      <c r="Y996" s="18"/>
      <c r="Z996" s="18"/>
      <c r="AJ996" s="24"/>
      <c r="AK996" s="20"/>
      <c r="AL996" s="20"/>
      <c r="AM996" s="22"/>
      <c r="AN996" s="18"/>
    </row>
    <row r="997" spans="21:40" x14ac:dyDescent="0.25">
      <c r="U997" s="26"/>
      <c r="V997" s="20"/>
      <c r="W997" s="20"/>
      <c r="X997" s="22"/>
      <c r="Y997" s="18"/>
      <c r="Z997" s="18"/>
      <c r="AJ997" s="24"/>
      <c r="AK997" s="20"/>
      <c r="AL997" s="20"/>
      <c r="AM997" s="22"/>
      <c r="AN997" s="18"/>
    </row>
    <row r="998" spans="21:40" x14ac:dyDescent="0.25">
      <c r="U998" s="26"/>
      <c r="V998" s="20"/>
      <c r="W998" s="20"/>
      <c r="X998" s="22"/>
      <c r="Y998" s="18"/>
      <c r="Z998" s="18"/>
      <c r="AJ998" s="24"/>
      <c r="AK998" s="20"/>
      <c r="AL998" s="20"/>
      <c r="AM998" s="22"/>
      <c r="AN998" s="18"/>
    </row>
    <row r="999" spans="21:40" x14ac:dyDescent="0.25">
      <c r="U999" s="26"/>
      <c r="V999" s="20"/>
      <c r="W999" s="20"/>
      <c r="X999" s="22"/>
      <c r="Y999" s="18"/>
      <c r="Z999" s="18"/>
      <c r="AJ999" s="24"/>
      <c r="AK999" s="20"/>
      <c r="AL999" s="20"/>
      <c r="AM999" s="22"/>
      <c r="AN999" s="18"/>
    </row>
    <row r="1000" spans="21:40" x14ac:dyDescent="0.25">
      <c r="U1000" s="26"/>
      <c r="V1000" s="20"/>
      <c r="W1000" s="20"/>
      <c r="X1000" s="22"/>
      <c r="Y1000" s="18"/>
      <c r="Z1000" s="18"/>
      <c r="AJ1000" s="24"/>
      <c r="AK1000" s="20"/>
      <c r="AL1000" s="20"/>
      <c r="AM1000" s="22"/>
      <c r="AN1000" s="18"/>
    </row>
    <row r="1001" spans="21:40" x14ac:dyDescent="0.25">
      <c r="U1001" s="26"/>
      <c r="V1001" s="20"/>
      <c r="W1001" s="20"/>
      <c r="X1001" s="22"/>
      <c r="Y1001" s="18"/>
      <c r="Z1001" s="18"/>
      <c r="AJ1001" s="24"/>
      <c r="AK1001" s="20"/>
      <c r="AL1001" s="20"/>
      <c r="AM1001" s="22"/>
      <c r="AN1001" s="18"/>
    </row>
    <row r="1002" spans="21:40" x14ac:dyDescent="0.25">
      <c r="U1002" s="26"/>
      <c r="V1002" s="20"/>
      <c r="W1002" s="20"/>
      <c r="X1002" s="22"/>
      <c r="Y1002" s="18"/>
      <c r="Z1002" s="18"/>
      <c r="AJ1002" s="24"/>
      <c r="AK1002" s="20"/>
      <c r="AL1002" s="20"/>
      <c r="AM1002" s="22"/>
      <c r="AN1002" s="18"/>
    </row>
    <row r="1003" spans="21:40" x14ac:dyDescent="0.25">
      <c r="U1003" s="26"/>
      <c r="V1003" s="20"/>
      <c r="W1003" s="20"/>
      <c r="X1003" s="22"/>
      <c r="Y1003" s="18"/>
      <c r="Z1003" s="18"/>
      <c r="AJ1003" s="19"/>
      <c r="AK1003" s="20"/>
      <c r="AL1003" s="20"/>
      <c r="AM1003" s="22"/>
      <c r="AN1003" s="23"/>
    </row>
    <row r="1004" spans="21:40" x14ac:dyDescent="0.25">
      <c r="U1004" s="26"/>
      <c r="V1004" s="20"/>
      <c r="W1004" s="20"/>
      <c r="X1004" s="22"/>
      <c r="Y1004" s="18"/>
      <c r="Z1004" s="18"/>
      <c r="AJ1004" s="24"/>
      <c r="AK1004" s="20"/>
      <c r="AL1004" s="20"/>
      <c r="AM1004" s="22"/>
      <c r="AN1004" s="18"/>
    </row>
    <row r="1005" spans="21:40" x14ac:dyDescent="0.25">
      <c r="U1005" s="26"/>
      <c r="V1005" s="20"/>
      <c r="W1005" s="20"/>
      <c r="X1005" s="22"/>
      <c r="Y1005" s="18"/>
      <c r="Z1005" s="18"/>
      <c r="AJ1005" s="24"/>
      <c r="AK1005" s="20"/>
      <c r="AL1005" s="20"/>
      <c r="AM1005" s="22"/>
      <c r="AN1005" s="18"/>
    </row>
    <row r="1006" spans="21:40" x14ac:dyDescent="0.25">
      <c r="U1006" s="26"/>
      <c r="V1006" s="20"/>
      <c r="W1006" s="20"/>
      <c r="X1006" s="22"/>
      <c r="Y1006" s="18"/>
      <c r="Z1006" s="18"/>
      <c r="AJ1006" s="24"/>
      <c r="AK1006" s="20"/>
      <c r="AL1006" s="20"/>
      <c r="AM1006" s="22"/>
      <c r="AN1006" s="18"/>
    </row>
    <row r="1007" spans="21:40" x14ac:dyDescent="0.25">
      <c r="U1007" s="26"/>
      <c r="V1007" s="20"/>
      <c r="W1007" s="20"/>
      <c r="X1007" s="22"/>
      <c r="Y1007" s="18"/>
      <c r="Z1007" s="18"/>
      <c r="AJ1007" s="24"/>
      <c r="AK1007" s="20"/>
      <c r="AL1007" s="20"/>
      <c r="AM1007" s="22"/>
      <c r="AN1007" s="18"/>
    </row>
    <row r="1008" spans="21:40" x14ac:dyDescent="0.25">
      <c r="U1008" s="26"/>
      <c r="V1008" s="20"/>
      <c r="W1008" s="20"/>
      <c r="X1008" s="22"/>
      <c r="Y1008" s="18"/>
      <c r="Z1008" s="18"/>
      <c r="AJ1008" s="24"/>
      <c r="AK1008" s="20"/>
      <c r="AL1008" s="20"/>
      <c r="AM1008" s="22"/>
      <c r="AN1008" s="18"/>
    </row>
    <row r="1009" spans="21:40" x14ac:dyDescent="0.25">
      <c r="U1009" s="26"/>
      <c r="V1009" s="20"/>
      <c r="W1009" s="20"/>
      <c r="X1009" s="22"/>
      <c r="Y1009" s="18"/>
      <c r="Z1009" s="18"/>
      <c r="AJ1009" s="24"/>
      <c r="AK1009" s="20"/>
      <c r="AL1009" s="20"/>
      <c r="AM1009" s="22"/>
      <c r="AN1009" s="18"/>
    </row>
    <row r="1010" spans="21:40" x14ac:dyDescent="0.25">
      <c r="U1010" s="26"/>
      <c r="V1010" s="20"/>
      <c r="W1010" s="20"/>
      <c r="X1010" s="22"/>
      <c r="Y1010" s="18"/>
      <c r="Z1010" s="18"/>
      <c r="AJ1010" s="24"/>
      <c r="AK1010" s="20"/>
      <c r="AL1010" s="20"/>
      <c r="AM1010" s="22"/>
      <c r="AN1010" s="18"/>
    </row>
    <row r="1011" spans="21:40" x14ac:dyDescent="0.25">
      <c r="U1011" s="26"/>
      <c r="V1011" s="20"/>
      <c r="W1011" s="20"/>
      <c r="X1011" s="22"/>
      <c r="Y1011" s="18"/>
      <c r="Z1011" s="18"/>
      <c r="AJ1011" s="24"/>
      <c r="AK1011" s="20"/>
      <c r="AL1011" s="20"/>
      <c r="AM1011" s="22"/>
      <c r="AN1011" s="18"/>
    </row>
    <row r="1012" spans="21:40" x14ac:dyDescent="0.25">
      <c r="U1012" s="26"/>
      <c r="V1012" s="20"/>
      <c r="W1012" s="20"/>
      <c r="X1012" s="22"/>
      <c r="Y1012" s="18"/>
      <c r="Z1012" s="18"/>
      <c r="AJ1012" s="24"/>
      <c r="AK1012" s="20"/>
      <c r="AL1012" s="20"/>
      <c r="AM1012" s="22"/>
      <c r="AN1012" s="18"/>
    </row>
    <row r="1013" spans="21:40" x14ac:dyDescent="0.25">
      <c r="U1013" s="26"/>
      <c r="V1013" s="20"/>
      <c r="W1013" s="20"/>
      <c r="X1013" s="22"/>
      <c r="Y1013" s="18"/>
      <c r="Z1013" s="18"/>
      <c r="AJ1013" s="24"/>
      <c r="AK1013" s="20"/>
      <c r="AL1013" s="20"/>
      <c r="AM1013" s="22"/>
      <c r="AN1013" s="18"/>
    </row>
    <row r="1014" spans="21:40" x14ac:dyDescent="0.25">
      <c r="U1014" s="26"/>
      <c r="V1014" s="20"/>
      <c r="W1014" s="20"/>
      <c r="X1014" s="22"/>
      <c r="Y1014" s="18"/>
      <c r="Z1014" s="18"/>
      <c r="AJ1014" s="24"/>
      <c r="AK1014" s="20"/>
      <c r="AL1014" s="20"/>
      <c r="AM1014" s="22"/>
      <c r="AN1014" s="18"/>
    </row>
    <row r="1015" spans="21:40" x14ac:dyDescent="0.25">
      <c r="U1015" s="26"/>
      <c r="V1015" s="20"/>
      <c r="W1015" s="20"/>
      <c r="X1015" s="22"/>
      <c r="Y1015" s="18"/>
      <c r="Z1015" s="18"/>
      <c r="AJ1015" s="24"/>
      <c r="AK1015" s="20"/>
      <c r="AL1015" s="20"/>
      <c r="AM1015" s="22"/>
      <c r="AN1015" s="18"/>
    </row>
    <row r="1016" spans="21:40" x14ac:dyDescent="0.25">
      <c r="U1016" s="26"/>
      <c r="V1016" s="20"/>
      <c r="W1016" s="20"/>
      <c r="X1016" s="22"/>
      <c r="Y1016" s="18"/>
      <c r="Z1016" s="18"/>
      <c r="AJ1016" s="24"/>
      <c r="AK1016" s="20"/>
      <c r="AL1016" s="20"/>
      <c r="AM1016" s="22"/>
      <c r="AN1016" s="18"/>
    </row>
    <row r="1017" spans="21:40" x14ac:dyDescent="0.25">
      <c r="U1017" s="26"/>
      <c r="V1017" s="20"/>
      <c r="W1017" s="20"/>
      <c r="X1017" s="22"/>
      <c r="Y1017" s="18"/>
      <c r="Z1017" s="18"/>
      <c r="AJ1017" s="24"/>
      <c r="AK1017" s="20"/>
      <c r="AL1017" s="20"/>
      <c r="AM1017" s="22"/>
      <c r="AN1017" s="18"/>
    </row>
    <row r="1018" spans="21:40" x14ac:dyDescent="0.25">
      <c r="U1018" s="26"/>
      <c r="V1018" s="20"/>
      <c r="W1018" s="20"/>
      <c r="X1018" s="22"/>
      <c r="Y1018" s="18"/>
      <c r="Z1018" s="18"/>
      <c r="AJ1018" s="24"/>
      <c r="AK1018" s="20"/>
      <c r="AL1018" s="20"/>
      <c r="AM1018" s="22"/>
      <c r="AN1018" s="18"/>
    </row>
    <row r="1019" spans="21:40" x14ac:dyDescent="0.25">
      <c r="U1019" s="26"/>
      <c r="V1019" s="20"/>
      <c r="W1019" s="20"/>
      <c r="X1019" s="22"/>
      <c r="Y1019" s="18"/>
      <c r="Z1019" s="18"/>
      <c r="AJ1019" s="24"/>
      <c r="AK1019" s="20"/>
      <c r="AL1019" s="20"/>
      <c r="AM1019" s="22"/>
      <c r="AN1019" s="18"/>
    </row>
    <row r="1020" spans="21:40" x14ac:dyDescent="0.25">
      <c r="U1020" s="26"/>
      <c r="V1020" s="20"/>
      <c r="W1020" s="20"/>
      <c r="X1020" s="22"/>
      <c r="Y1020" s="18"/>
      <c r="Z1020" s="18"/>
      <c r="AJ1020" s="24"/>
      <c r="AK1020" s="20"/>
      <c r="AL1020" s="20"/>
      <c r="AM1020" s="22"/>
      <c r="AN1020" s="18"/>
    </row>
    <row r="1021" spans="21:40" x14ac:dyDescent="0.25">
      <c r="U1021" s="30"/>
      <c r="V1021" s="20"/>
      <c r="W1021" s="20"/>
      <c r="X1021" s="22"/>
      <c r="Y1021" s="23"/>
      <c r="Z1021" s="23"/>
      <c r="AJ1021" s="24"/>
      <c r="AK1021" s="20"/>
      <c r="AL1021" s="20"/>
      <c r="AM1021" s="22"/>
      <c r="AN1021" s="18"/>
    </row>
    <row r="1022" spans="21:40" x14ac:dyDescent="0.25">
      <c r="U1022" s="26"/>
      <c r="V1022" s="20"/>
      <c r="W1022" s="20"/>
      <c r="X1022" s="22"/>
      <c r="Y1022" s="18"/>
      <c r="Z1022" s="18"/>
      <c r="AJ1022" s="24"/>
      <c r="AK1022" s="20"/>
      <c r="AL1022" s="20"/>
      <c r="AM1022" s="22"/>
      <c r="AN1022" s="18"/>
    </row>
    <row r="1023" spans="21:40" x14ac:dyDescent="0.25">
      <c r="U1023" s="26"/>
      <c r="V1023" s="20"/>
      <c r="W1023" s="20"/>
      <c r="X1023" s="22"/>
      <c r="Y1023" s="18"/>
      <c r="Z1023" s="18"/>
      <c r="AJ1023" s="24"/>
      <c r="AK1023" s="20"/>
      <c r="AL1023" s="20"/>
      <c r="AM1023" s="22"/>
      <c r="AN1023" s="18"/>
    </row>
    <row r="1024" spans="21:40" x14ac:dyDescent="0.25">
      <c r="U1024" s="26"/>
      <c r="V1024" s="20"/>
      <c r="W1024" s="20"/>
      <c r="X1024" s="22"/>
      <c r="Y1024" s="18"/>
      <c r="Z1024" s="18"/>
      <c r="AJ1024" s="24"/>
      <c r="AK1024" s="20"/>
      <c r="AL1024" s="20"/>
      <c r="AM1024" s="22"/>
      <c r="AN1024" s="18"/>
    </row>
    <row r="1025" spans="21:40" x14ac:dyDescent="0.25">
      <c r="U1025" s="26"/>
      <c r="V1025" s="20"/>
      <c r="W1025" s="20"/>
      <c r="X1025" s="22"/>
      <c r="Y1025" s="18"/>
      <c r="Z1025" s="18"/>
      <c r="AJ1025" s="24"/>
      <c r="AK1025" s="20"/>
      <c r="AL1025" s="20"/>
      <c r="AM1025" s="22"/>
      <c r="AN1025" s="18"/>
    </row>
    <row r="1026" spans="21:40" x14ac:dyDescent="0.25">
      <c r="U1026" s="26"/>
      <c r="V1026" s="20"/>
      <c r="W1026" s="20"/>
      <c r="X1026" s="22"/>
      <c r="Y1026" s="18"/>
      <c r="Z1026" s="18"/>
      <c r="AJ1026" s="24"/>
      <c r="AK1026" s="20"/>
      <c r="AL1026" s="20"/>
      <c r="AM1026" s="22"/>
      <c r="AN1026" s="18"/>
    </row>
    <row r="1027" spans="21:40" x14ac:dyDescent="0.25">
      <c r="U1027" s="26"/>
      <c r="V1027" s="20"/>
      <c r="W1027" s="20"/>
      <c r="X1027" s="22"/>
      <c r="Y1027" s="18"/>
      <c r="Z1027" s="18"/>
      <c r="AJ1027" s="24"/>
      <c r="AK1027" s="20"/>
      <c r="AL1027" s="20"/>
      <c r="AM1027" s="22"/>
      <c r="AN1027" s="18"/>
    </row>
    <row r="1028" spans="21:40" x14ac:dyDescent="0.25">
      <c r="U1028" s="26"/>
      <c r="V1028" s="20"/>
      <c r="W1028" s="20"/>
      <c r="X1028" s="22"/>
      <c r="Y1028" s="18"/>
      <c r="Z1028" s="18"/>
      <c r="AJ1028" s="24"/>
      <c r="AK1028" s="20"/>
      <c r="AL1028" s="20"/>
      <c r="AM1028" s="22"/>
      <c r="AN1028" s="18"/>
    </row>
    <row r="1029" spans="21:40" x14ac:dyDescent="0.25">
      <c r="U1029" s="26"/>
      <c r="V1029" s="20"/>
      <c r="W1029" s="20"/>
      <c r="X1029" s="22"/>
      <c r="Y1029" s="18"/>
      <c r="Z1029" s="18"/>
      <c r="AJ1029" s="24"/>
      <c r="AK1029" s="20"/>
      <c r="AL1029" s="20"/>
      <c r="AM1029" s="22"/>
      <c r="AN1029" s="18"/>
    </row>
    <row r="1030" spans="21:40" x14ac:dyDescent="0.25">
      <c r="U1030" s="26"/>
      <c r="V1030" s="20"/>
      <c r="W1030" s="20"/>
      <c r="X1030" s="22"/>
      <c r="Y1030" s="18"/>
      <c r="Z1030" s="18"/>
      <c r="AJ1030" s="24"/>
      <c r="AK1030" s="20"/>
      <c r="AL1030" s="20"/>
      <c r="AM1030" s="22"/>
      <c r="AN1030" s="18"/>
    </row>
    <row r="1031" spans="21:40" x14ac:dyDescent="0.25">
      <c r="U1031" s="26"/>
      <c r="V1031" s="20"/>
      <c r="W1031" s="20"/>
      <c r="X1031" s="22"/>
      <c r="Y1031" s="18"/>
      <c r="Z1031" s="18"/>
      <c r="AJ1031" s="24"/>
      <c r="AK1031" s="20"/>
      <c r="AL1031" s="20"/>
      <c r="AM1031" s="22"/>
      <c r="AN1031" s="18"/>
    </row>
    <row r="1032" spans="21:40" x14ac:dyDescent="0.25">
      <c r="U1032" s="26"/>
      <c r="V1032" s="20"/>
      <c r="W1032" s="20"/>
      <c r="X1032" s="22"/>
      <c r="Y1032" s="18"/>
      <c r="Z1032" s="18"/>
      <c r="AJ1032" s="24"/>
      <c r="AK1032" s="20"/>
      <c r="AL1032" s="20"/>
      <c r="AM1032" s="22"/>
      <c r="AN1032" s="18"/>
    </row>
    <row r="1033" spans="21:40" x14ac:dyDescent="0.25">
      <c r="U1033" s="26"/>
      <c r="V1033" s="20"/>
      <c r="W1033" s="20"/>
      <c r="X1033" s="22"/>
      <c r="Y1033" s="18"/>
      <c r="Z1033" s="18"/>
      <c r="AJ1033" s="24"/>
      <c r="AK1033" s="20"/>
      <c r="AL1033" s="20"/>
      <c r="AM1033" s="22"/>
      <c r="AN1033" s="18"/>
    </row>
    <row r="1034" spans="21:40" x14ac:dyDescent="0.25">
      <c r="U1034" s="26"/>
      <c r="V1034" s="20"/>
      <c r="W1034" s="20"/>
      <c r="X1034" s="22"/>
      <c r="Y1034" s="18"/>
      <c r="Z1034" s="18"/>
      <c r="AJ1034" s="24"/>
      <c r="AK1034" s="20"/>
      <c r="AL1034" s="20"/>
      <c r="AM1034" s="22"/>
      <c r="AN1034" s="18"/>
    </row>
    <row r="1035" spans="21:40" x14ac:dyDescent="0.25">
      <c r="U1035" s="26"/>
      <c r="V1035" s="20"/>
      <c r="W1035" s="20"/>
      <c r="X1035" s="22"/>
      <c r="Y1035" s="18"/>
      <c r="Z1035" s="18"/>
      <c r="AJ1035" s="24"/>
      <c r="AK1035" s="20"/>
      <c r="AL1035" s="20"/>
      <c r="AM1035" s="22"/>
      <c r="AN1035" s="18"/>
    </row>
    <row r="1036" spans="21:40" x14ac:dyDescent="0.25">
      <c r="U1036" s="26"/>
      <c r="V1036" s="20"/>
      <c r="W1036" s="20"/>
      <c r="X1036" s="22"/>
      <c r="Y1036" s="18"/>
      <c r="Z1036" s="18"/>
      <c r="AJ1036" s="24"/>
      <c r="AK1036" s="20"/>
      <c r="AL1036" s="20"/>
      <c r="AM1036" s="22"/>
      <c r="AN1036" s="18"/>
    </row>
    <row r="1037" spans="21:40" x14ac:dyDescent="0.25">
      <c r="U1037" s="26"/>
      <c r="V1037" s="20"/>
      <c r="W1037" s="20"/>
      <c r="X1037" s="22"/>
      <c r="Y1037" s="18"/>
      <c r="Z1037" s="18"/>
      <c r="AJ1037" s="24"/>
      <c r="AK1037" s="20"/>
      <c r="AL1037" s="20"/>
      <c r="AM1037" s="22"/>
      <c r="AN1037" s="18"/>
    </row>
    <row r="1038" spans="21:40" x14ac:dyDescent="0.25">
      <c r="U1038" s="26"/>
      <c r="V1038" s="20"/>
      <c r="W1038" s="20"/>
      <c r="X1038" s="22"/>
      <c r="Y1038" s="18"/>
      <c r="Z1038" s="18"/>
      <c r="AJ1038" s="24"/>
      <c r="AK1038" s="20"/>
      <c r="AL1038" s="20"/>
      <c r="AM1038" s="22"/>
      <c r="AN1038" s="18"/>
    </row>
    <row r="1039" spans="21:40" x14ac:dyDescent="0.25">
      <c r="U1039" s="26"/>
      <c r="V1039" s="20"/>
      <c r="W1039" s="20"/>
      <c r="X1039" s="22"/>
      <c r="Y1039" s="18"/>
      <c r="Z1039" s="18"/>
      <c r="AJ1039" s="24"/>
      <c r="AK1039" s="20"/>
      <c r="AL1039" s="20"/>
      <c r="AM1039" s="22"/>
      <c r="AN1039" s="18"/>
    </row>
    <row r="1040" spans="21:40" x14ac:dyDescent="0.25">
      <c r="U1040" s="26"/>
      <c r="V1040" s="20"/>
      <c r="W1040" s="20"/>
      <c r="X1040" s="22"/>
      <c r="Y1040" s="18"/>
      <c r="Z1040" s="18"/>
      <c r="AJ1040" s="24"/>
      <c r="AK1040" s="20"/>
      <c r="AL1040" s="20"/>
      <c r="AM1040" s="22"/>
      <c r="AN1040" s="18"/>
    </row>
    <row r="1041" spans="21:40" x14ac:dyDescent="0.25">
      <c r="U1041" s="26"/>
      <c r="V1041" s="20"/>
      <c r="W1041" s="20"/>
      <c r="X1041" s="22"/>
      <c r="Y1041" s="18"/>
      <c r="Z1041" s="18"/>
      <c r="AJ1041" s="24"/>
      <c r="AK1041" s="20"/>
      <c r="AL1041" s="20"/>
      <c r="AM1041" s="22"/>
      <c r="AN1041" s="18"/>
    </row>
    <row r="1042" spans="21:40" x14ac:dyDescent="0.25">
      <c r="U1042" s="26"/>
      <c r="V1042" s="20"/>
      <c r="W1042" s="20"/>
      <c r="X1042" s="22"/>
      <c r="Y1042" s="18"/>
      <c r="Z1042" s="18"/>
      <c r="AJ1042" s="24"/>
      <c r="AK1042" s="20"/>
      <c r="AL1042" s="20"/>
      <c r="AM1042" s="22"/>
      <c r="AN1042" s="18"/>
    </row>
    <row r="1043" spans="21:40" x14ac:dyDescent="0.25">
      <c r="U1043" s="26"/>
      <c r="V1043" s="20"/>
      <c r="W1043" s="20"/>
      <c r="X1043" s="22"/>
      <c r="Y1043" s="18"/>
      <c r="Z1043" s="18"/>
      <c r="AJ1043" s="19"/>
      <c r="AK1043" s="20"/>
      <c r="AL1043" s="20"/>
      <c r="AM1043" s="22"/>
      <c r="AN1043" s="23"/>
    </row>
    <row r="1044" spans="21:40" x14ac:dyDescent="0.25">
      <c r="U1044" s="26"/>
      <c r="V1044" s="20"/>
      <c r="W1044" s="20"/>
      <c r="X1044" s="22"/>
      <c r="Y1044" s="18"/>
      <c r="Z1044" s="18"/>
      <c r="AJ1044" s="24"/>
      <c r="AK1044" s="20"/>
      <c r="AL1044" s="20"/>
      <c r="AM1044" s="22"/>
      <c r="AN1044" s="18"/>
    </row>
    <row r="1045" spans="21:40" x14ac:dyDescent="0.25">
      <c r="U1045" s="26"/>
      <c r="V1045" s="20"/>
      <c r="W1045" s="20"/>
      <c r="X1045" s="22"/>
      <c r="Y1045" s="18"/>
      <c r="Z1045" s="18"/>
      <c r="AJ1045" s="24"/>
      <c r="AK1045" s="20"/>
      <c r="AL1045" s="20"/>
      <c r="AM1045" s="22"/>
      <c r="AN1045" s="18"/>
    </row>
    <row r="1046" spans="21:40" x14ac:dyDescent="0.25">
      <c r="U1046" s="26"/>
      <c r="V1046" s="20"/>
      <c r="W1046" s="20"/>
      <c r="X1046" s="22"/>
      <c r="Y1046" s="18"/>
      <c r="Z1046" s="18"/>
      <c r="AJ1046" s="24"/>
      <c r="AK1046" s="20"/>
      <c r="AL1046" s="20"/>
      <c r="AM1046" s="22"/>
      <c r="AN1046" s="18"/>
    </row>
    <row r="1047" spans="21:40" x14ac:dyDescent="0.25">
      <c r="U1047" s="26"/>
      <c r="V1047" s="20"/>
      <c r="W1047" s="20"/>
      <c r="X1047" s="22"/>
      <c r="Y1047" s="18"/>
      <c r="Z1047" s="18"/>
      <c r="AJ1047" s="24"/>
      <c r="AK1047" s="20"/>
      <c r="AL1047" s="20"/>
      <c r="AM1047" s="22"/>
      <c r="AN1047" s="18"/>
    </row>
    <row r="1048" spans="21:40" x14ac:dyDescent="0.25">
      <c r="U1048" s="26"/>
      <c r="V1048" s="20"/>
      <c r="W1048" s="20"/>
      <c r="X1048" s="22"/>
      <c r="Y1048" s="18"/>
      <c r="Z1048" s="18"/>
      <c r="AJ1048" s="24"/>
      <c r="AK1048" s="20"/>
      <c r="AL1048" s="20"/>
      <c r="AM1048" s="22"/>
      <c r="AN1048" s="18"/>
    </row>
    <row r="1049" spans="21:40" x14ac:dyDescent="0.25">
      <c r="U1049" s="26"/>
      <c r="V1049" s="20"/>
      <c r="W1049" s="20"/>
      <c r="X1049" s="22"/>
      <c r="Y1049" s="18"/>
      <c r="Z1049" s="18"/>
      <c r="AJ1049" s="24"/>
      <c r="AK1049" s="20"/>
      <c r="AL1049" s="20"/>
      <c r="AM1049" s="22"/>
      <c r="AN1049" s="18"/>
    </row>
    <row r="1050" spans="21:40" x14ac:dyDescent="0.25">
      <c r="U1050" s="26"/>
      <c r="V1050" s="20"/>
      <c r="W1050" s="20"/>
      <c r="X1050" s="22"/>
      <c r="Y1050" s="18"/>
      <c r="Z1050" s="18"/>
      <c r="AJ1050" s="24"/>
      <c r="AK1050" s="20"/>
      <c r="AL1050" s="20"/>
      <c r="AM1050" s="22"/>
      <c r="AN1050" s="18"/>
    </row>
    <row r="1051" spans="21:40" x14ac:dyDescent="0.25">
      <c r="U1051" s="26"/>
      <c r="V1051" s="20"/>
      <c r="W1051" s="20"/>
      <c r="X1051" s="22"/>
      <c r="Y1051" s="18"/>
      <c r="Z1051" s="18"/>
      <c r="AJ1051" s="24"/>
      <c r="AK1051" s="20"/>
      <c r="AL1051" s="20"/>
      <c r="AM1051" s="22"/>
      <c r="AN1051" s="18"/>
    </row>
    <row r="1052" spans="21:40" x14ac:dyDescent="0.25">
      <c r="U1052" s="26"/>
      <c r="V1052" s="20"/>
      <c r="W1052" s="20"/>
      <c r="X1052" s="22"/>
      <c r="Y1052" s="18"/>
      <c r="Z1052" s="18"/>
      <c r="AJ1052" s="24"/>
      <c r="AK1052" s="20"/>
      <c r="AL1052" s="20"/>
      <c r="AM1052" s="22"/>
      <c r="AN1052" s="18"/>
    </row>
    <row r="1053" spans="21:40" x14ac:dyDescent="0.25">
      <c r="U1053" s="26"/>
      <c r="V1053" s="20"/>
      <c r="W1053" s="20"/>
      <c r="X1053" s="22"/>
      <c r="Y1053" s="18"/>
      <c r="Z1053" s="18"/>
      <c r="AJ1053" s="24"/>
      <c r="AK1053" s="20"/>
      <c r="AL1053" s="20"/>
      <c r="AM1053" s="22"/>
      <c r="AN1053" s="18"/>
    </row>
    <row r="1054" spans="21:40" x14ac:dyDescent="0.25">
      <c r="U1054" s="26"/>
      <c r="V1054" s="20"/>
      <c r="W1054" s="20"/>
      <c r="X1054" s="22"/>
      <c r="Y1054" s="18"/>
      <c r="Z1054" s="18"/>
      <c r="AJ1054" s="24"/>
      <c r="AK1054" s="20"/>
      <c r="AL1054" s="20"/>
      <c r="AM1054" s="22"/>
      <c r="AN1054" s="18"/>
    </row>
    <row r="1055" spans="21:40" x14ac:dyDescent="0.25">
      <c r="U1055" s="26"/>
      <c r="V1055" s="20"/>
      <c r="W1055" s="20"/>
      <c r="X1055" s="22"/>
      <c r="Y1055" s="18"/>
      <c r="Z1055" s="18"/>
      <c r="AJ1055" s="24"/>
      <c r="AK1055" s="20"/>
      <c r="AL1055" s="20"/>
      <c r="AM1055" s="22"/>
      <c r="AN1055" s="18"/>
    </row>
    <row r="1056" spans="21:40" x14ac:dyDescent="0.25">
      <c r="U1056" s="26"/>
      <c r="V1056" s="20"/>
      <c r="W1056" s="20"/>
      <c r="X1056" s="22"/>
      <c r="Y1056" s="18"/>
      <c r="Z1056" s="18"/>
      <c r="AJ1056" s="24"/>
      <c r="AK1056" s="20"/>
      <c r="AL1056" s="20"/>
      <c r="AM1056" s="22"/>
      <c r="AN1056" s="18"/>
    </row>
    <row r="1057" spans="21:40" x14ac:dyDescent="0.25">
      <c r="U1057" s="26"/>
      <c r="V1057" s="20"/>
      <c r="W1057" s="20"/>
      <c r="X1057" s="22"/>
      <c r="Y1057" s="18"/>
      <c r="Z1057" s="18"/>
      <c r="AJ1057" s="24"/>
      <c r="AK1057" s="20"/>
      <c r="AL1057" s="20"/>
      <c r="AM1057" s="22"/>
      <c r="AN1057" s="18"/>
    </row>
    <row r="1058" spans="21:40" x14ac:dyDescent="0.25">
      <c r="U1058" s="26"/>
      <c r="V1058" s="20"/>
      <c r="W1058" s="20"/>
      <c r="X1058" s="22"/>
      <c r="Y1058" s="18"/>
      <c r="Z1058" s="18"/>
      <c r="AJ1058" s="24"/>
      <c r="AK1058" s="20"/>
      <c r="AL1058" s="20"/>
      <c r="AM1058" s="22"/>
      <c r="AN1058" s="18"/>
    </row>
    <row r="1059" spans="21:40" x14ac:dyDescent="0.25">
      <c r="U1059" s="26"/>
      <c r="V1059" s="20"/>
      <c r="W1059" s="20"/>
      <c r="X1059" s="22"/>
      <c r="Y1059" s="18"/>
      <c r="Z1059" s="18"/>
      <c r="AJ1059" s="24"/>
      <c r="AK1059" s="20"/>
      <c r="AL1059" s="20"/>
      <c r="AM1059" s="22"/>
      <c r="AN1059" s="18"/>
    </row>
    <row r="1060" spans="21:40" x14ac:dyDescent="0.25">
      <c r="U1060" s="26"/>
      <c r="V1060" s="20"/>
      <c r="W1060" s="20"/>
      <c r="X1060" s="22"/>
      <c r="Y1060" s="18"/>
      <c r="Z1060" s="18"/>
      <c r="AJ1060" s="24"/>
      <c r="AK1060" s="20"/>
      <c r="AL1060" s="20"/>
      <c r="AM1060" s="22"/>
      <c r="AN1060" s="18"/>
    </row>
    <row r="1061" spans="21:40" x14ac:dyDescent="0.25">
      <c r="U1061" s="30"/>
      <c r="V1061" s="20"/>
      <c r="W1061" s="20"/>
      <c r="X1061" s="22"/>
      <c r="Y1061" s="23"/>
      <c r="Z1061" s="23"/>
      <c r="AJ1061" s="24"/>
      <c r="AK1061" s="20"/>
      <c r="AL1061" s="20"/>
      <c r="AM1061" s="22"/>
      <c r="AN1061" s="18"/>
    </row>
    <row r="1062" spans="21:40" x14ac:dyDescent="0.25">
      <c r="U1062" s="26"/>
      <c r="V1062" s="20"/>
      <c r="W1062" s="20"/>
      <c r="X1062" s="22"/>
      <c r="Y1062" s="18"/>
      <c r="Z1062" s="18"/>
      <c r="AJ1062" s="24"/>
      <c r="AK1062" s="20"/>
      <c r="AL1062" s="20"/>
      <c r="AM1062" s="22"/>
      <c r="AN1062" s="18"/>
    </row>
    <row r="1063" spans="21:40" x14ac:dyDescent="0.25">
      <c r="U1063" s="26"/>
      <c r="V1063" s="20"/>
      <c r="W1063" s="20"/>
      <c r="X1063" s="22"/>
      <c r="Y1063" s="18"/>
      <c r="Z1063" s="18"/>
      <c r="AJ1063" s="24"/>
      <c r="AK1063" s="20"/>
      <c r="AL1063" s="20"/>
      <c r="AM1063" s="22"/>
      <c r="AN1063" s="18"/>
    </row>
    <row r="1064" spans="21:40" x14ac:dyDescent="0.25">
      <c r="U1064" s="26"/>
      <c r="V1064" s="20"/>
      <c r="W1064" s="20"/>
      <c r="X1064" s="22"/>
      <c r="Y1064" s="18"/>
      <c r="Z1064" s="18"/>
      <c r="AJ1064" s="24"/>
      <c r="AK1064" s="20"/>
      <c r="AL1064" s="20"/>
      <c r="AM1064" s="22"/>
      <c r="AN1064" s="18"/>
    </row>
    <row r="1065" spans="21:40" x14ac:dyDescent="0.25">
      <c r="U1065" s="26"/>
      <c r="V1065" s="20"/>
      <c r="W1065" s="20"/>
      <c r="X1065" s="22"/>
      <c r="Y1065" s="18"/>
      <c r="Z1065" s="18"/>
      <c r="AJ1065" s="24"/>
      <c r="AK1065" s="20"/>
      <c r="AL1065" s="20"/>
      <c r="AM1065" s="22"/>
      <c r="AN1065" s="18"/>
    </row>
    <row r="1066" spans="21:40" x14ac:dyDescent="0.25">
      <c r="U1066" s="26"/>
      <c r="V1066" s="20"/>
      <c r="W1066" s="20"/>
      <c r="X1066" s="22"/>
      <c r="Y1066" s="18"/>
      <c r="Z1066" s="18"/>
      <c r="AJ1066" s="24"/>
      <c r="AK1066" s="20"/>
      <c r="AL1066" s="20"/>
      <c r="AM1066" s="22"/>
      <c r="AN1066" s="18"/>
    </row>
    <row r="1067" spans="21:40" x14ac:dyDescent="0.25">
      <c r="U1067" s="26"/>
      <c r="V1067" s="20"/>
      <c r="W1067" s="20"/>
      <c r="X1067" s="22"/>
      <c r="Y1067" s="18"/>
      <c r="Z1067" s="18"/>
      <c r="AJ1067" s="24"/>
      <c r="AK1067" s="20"/>
      <c r="AL1067" s="20"/>
      <c r="AM1067" s="22"/>
      <c r="AN1067" s="18"/>
    </row>
    <row r="1068" spans="21:40" x14ac:dyDescent="0.25">
      <c r="U1068" s="26"/>
      <c r="V1068" s="20"/>
      <c r="W1068" s="20"/>
      <c r="X1068" s="22"/>
      <c r="Y1068" s="18"/>
      <c r="Z1068" s="18"/>
      <c r="AJ1068" s="24"/>
      <c r="AK1068" s="20"/>
      <c r="AL1068" s="20"/>
      <c r="AM1068" s="22"/>
      <c r="AN1068" s="18"/>
    </row>
    <row r="1069" spans="21:40" x14ac:dyDescent="0.25">
      <c r="U1069" s="26"/>
      <c r="V1069" s="20"/>
      <c r="W1069" s="20"/>
      <c r="X1069" s="22"/>
      <c r="Y1069" s="18"/>
      <c r="Z1069" s="18"/>
      <c r="AJ1069" s="24"/>
      <c r="AK1069" s="20"/>
      <c r="AL1069" s="20"/>
      <c r="AM1069" s="22"/>
      <c r="AN1069" s="18"/>
    </row>
    <row r="1070" spans="21:40" x14ac:dyDescent="0.25">
      <c r="U1070" s="26"/>
      <c r="V1070" s="20"/>
      <c r="W1070" s="20"/>
      <c r="X1070" s="22"/>
      <c r="Y1070" s="18"/>
      <c r="Z1070" s="18"/>
      <c r="AJ1070" s="24"/>
      <c r="AK1070" s="20"/>
      <c r="AL1070" s="20"/>
      <c r="AM1070" s="22"/>
      <c r="AN1070" s="18"/>
    </row>
    <row r="1071" spans="21:40" x14ac:dyDescent="0.25">
      <c r="U1071" s="26"/>
      <c r="V1071" s="20"/>
      <c r="W1071" s="20"/>
      <c r="X1071" s="22"/>
      <c r="Y1071" s="18"/>
      <c r="Z1071" s="18"/>
      <c r="AJ1071" s="24"/>
      <c r="AK1071" s="20"/>
      <c r="AL1071" s="20"/>
      <c r="AM1071" s="22"/>
      <c r="AN1071" s="18"/>
    </row>
    <row r="1072" spans="21:40" x14ac:dyDescent="0.25">
      <c r="U1072" s="26"/>
      <c r="V1072" s="20"/>
      <c r="W1072" s="20"/>
      <c r="X1072" s="22"/>
      <c r="Y1072" s="18"/>
      <c r="Z1072" s="18"/>
      <c r="AJ1072" s="24"/>
      <c r="AK1072" s="20"/>
      <c r="AL1072" s="20"/>
      <c r="AM1072" s="22"/>
      <c r="AN1072" s="18"/>
    </row>
    <row r="1073" spans="21:40" x14ac:dyDescent="0.25">
      <c r="U1073" s="26"/>
      <c r="V1073" s="20"/>
      <c r="W1073" s="20"/>
      <c r="X1073" s="22"/>
      <c r="Y1073" s="18"/>
      <c r="Z1073" s="18"/>
      <c r="AJ1073" s="24"/>
      <c r="AK1073" s="20"/>
      <c r="AL1073" s="20"/>
      <c r="AM1073" s="22"/>
      <c r="AN1073" s="18"/>
    </row>
    <row r="1074" spans="21:40" x14ac:dyDescent="0.25">
      <c r="U1074" s="26"/>
      <c r="V1074" s="20"/>
      <c r="W1074" s="20"/>
      <c r="X1074" s="22"/>
      <c r="Y1074" s="18"/>
      <c r="Z1074" s="18"/>
      <c r="AJ1074" s="19"/>
      <c r="AK1074" s="20"/>
      <c r="AL1074" s="20"/>
      <c r="AM1074" s="22"/>
      <c r="AN1074" s="23"/>
    </row>
    <row r="1075" spans="21:40" x14ac:dyDescent="0.25">
      <c r="U1075" s="26"/>
      <c r="V1075" s="20"/>
      <c r="W1075" s="20"/>
      <c r="X1075" s="22"/>
      <c r="Y1075" s="18"/>
      <c r="Z1075" s="18"/>
      <c r="AJ1075" s="24"/>
      <c r="AK1075" s="20"/>
      <c r="AL1075" s="20"/>
      <c r="AM1075" s="22"/>
      <c r="AN1075" s="18"/>
    </row>
    <row r="1076" spans="21:40" x14ac:dyDescent="0.25">
      <c r="U1076" s="26"/>
      <c r="V1076" s="20"/>
      <c r="W1076" s="20"/>
      <c r="X1076" s="22"/>
      <c r="Y1076" s="18"/>
      <c r="Z1076" s="18"/>
      <c r="AJ1076" s="24"/>
      <c r="AK1076" s="20"/>
      <c r="AL1076" s="20"/>
      <c r="AM1076" s="22"/>
      <c r="AN1076" s="18"/>
    </row>
    <row r="1077" spans="21:40" x14ac:dyDescent="0.25">
      <c r="U1077" s="26"/>
      <c r="V1077" s="20"/>
      <c r="W1077" s="20"/>
      <c r="X1077" s="22"/>
      <c r="Y1077" s="18"/>
      <c r="Z1077" s="18"/>
      <c r="AJ1077" s="24"/>
      <c r="AK1077" s="20"/>
      <c r="AL1077" s="20"/>
      <c r="AM1077" s="22"/>
      <c r="AN1077" s="18"/>
    </row>
    <row r="1078" spans="21:40" x14ac:dyDescent="0.25">
      <c r="U1078" s="26"/>
      <c r="V1078" s="20"/>
      <c r="W1078" s="20"/>
      <c r="X1078" s="22"/>
      <c r="Y1078" s="18"/>
      <c r="Z1078" s="18"/>
      <c r="AJ1078" s="24"/>
      <c r="AK1078" s="20"/>
      <c r="AL1078" s="20"/>
      <c r="AM1078" s="22"/>
      <c r="AN1078" s="18"/>
    </row>
    <row r="1079" spans="21:40" x14ac:dyDescent="0.25">
      <c r="U1079" s="26"/>
      <c r="V1079" s="20"/>
      <c r="W1079" s="20"/>
      <c r="X1079" s="22"/>
      <c r="Y1079" s="18"/>
      <c r="Z1079" s="18"/>
      <c r="AJ1079" s="24"/>
      <c r="AK1079" s="20"/>
      <c r="AL1079" s="20"/>
      <c r="AM1079" s="22"/>
      <c r="AN1079" s="18"/>
    </row>
    <row r="1080" spans="21:40" x14ac:dyDescent="0.25">
      <c r="U1080" s="26"/>
      <c r="V1080" s="20"/>
      <c r="W1080" s="20"/>
      <c r="X1080" s="22"/>
      <c r="Y1080" s="18"/>
      <c r="Z1080" s="18"/>
      <c r="AJ1080" s="24"/>
      <c r="AK1080" s="20"/>
      <c r="AL1080" s="20"/>
      <c r="AM1080" s="22"/>
      <c r="AN1080" s="18"/>
    </row>
    <row r="1081" spans="21:40" x14ac:dyDescent="0.25">
      <c r="U1081" s="26"/>
      <c r="V1081" s="20"/>
      <c r="W1081" s="20"/>
      <c r="X1081" s="22"/>
      <c r="Y1081" s="18"/>
      <c r="Z1081" s="18"/>
      <c r="AJ1081" s="24"/>
      <c r="AK1081" s="20"/>
      <c r="AL1081" s="20"/>
      <c r="AM1081" s="22"/>
      <c r="AN1081" s="18"/>
    </row>
    <row r="1082" spans="21:40" x14ac:dyDescent="0.25">
      <c r="U1082" s="26"/>
      <c r="V1082" s="20"/>
      <c r="W1082" s="20"/>
      <c r="X1082" s="22"/>
      <c r="Y1082" s="18"/>
      <c r="Z1082" s="18"/>
      <c r="AJ1082" s="24"/>
      <c r="AK1082" s="20"/>
      <c r="AL1082" s="20"/>
      <c r="AM1082" s="22"/>
      <c r="AN1082" s="18"/>
    </row>
    <row r="1083" spans="21:40" x14ac:dyDescent="0.25">
      <c r="U1083" s="26"/>
      <c r="V1083" s="20"/>
      <c r="W1083" s="20"/>
      <c r="X1083" s="22"/>
      <c r="Y1083" s="18"/>
      <c r="Z1083" s="18"/>
      <c r="AJ1083" s="24"/>
      <c r="AK1083" s="20"/>
      <c r="AL1083" s="20"/>
      <c r="AM1083" s="22"/>
      <c r="AN1083" s="18"/>
    </row>
    <row r="1084" spans="21:40" x14ac:dyDescent="0.25">
      <c r="U1084" s="26"/>
      <c r="V1084" s="20"/>
      <c r="W1084" s="20"/>
      <c r="X1084" s="22"/>
      <c r="Y1084" s="18"/>
      <c r="Z1084" s="18"/>
      <c r="AJ1084" s="24"/>
      <c r="AK1084" s="20"/>
      <c r="AL1084" s="20"/>
      <c r="AM1084" s="22"/>
      <c r="AN1084" s="18"/>
    </row>
    <row r="1085" spans="21:40" x14ac:dyDescent="0.25">
      <c r="U1085" s="26"/>
      <c r="V1085" s="20"/>
      <c r="W1085" s="20"/>
      <c r="X1085" s="22"/>
      <c r="Y1085" s="18"/>
      <c r="Z1085" s="18"/>
      <c r="AJ1085" s="24"/>
      <c r="AK1085" s="20"/>
      <c r="AL1085" s="20"/>
      <c r="AM1085" s="22"/>
      <c r="AN1085" s="18"/>
    </row>
    <row r="1086" spans="21:40" x14ac:dyDescent="0.25">
      <c r="U1086" s="26"/>
      <c r="V1086" s="20"/>
      <c r="W1086" s="20"/>
      <c r="X1086" s="22"/>
      <c r="Y1086" s="18"/>
      <c r="Z1086" s="18"/>
      <c r="AJ1086" s="24"/>
      <c r="AK1086" s="20"/>
      <c r="AL1086" s="20"/>
      <c r="AM1086" s="22"/>
      <c r="AN1086" s="18"/>
    </row>
    <row r="1087" spans="21:40" x14ac:dyDescent="0.25">
      <c r="U1087" s="26"/>
      <c r="V1087" s="20"/>
      <c r="W1087" s="20"/>
      <c r="X1087" s="22"/>
      <c r="Y1087" s="18"/>
      <c r="Z1087" s="18"/>
      <c r="AJ1087" s="24"/>
      <c r="AK1087" s="20"/>
      <c r="AL1087" s="20"/>
      <c r="AM1087" s="22"/>
      <c r="AN1087" s="18"/>
    </row>
    <row r="1088" spans="21:40" x14ac:dyDescent="0.25">
      <c r="U1088" s="26"/>
      <c r="V1088" s="20"/>
      <c r="W1088" s="20"/>
      <c r="X1088" s="22"/>
      <c r="Y1088" s="18"/>
      <c r="Z1088" s="18"/>
      <c r="AJ1088" s="24"/>
      <c r="AK1088" s="20"/>
      <c r="AL1088" s="20"/>
      <c r="AM1088" s="22"/>
      <c r="AN1088" s="18"/>
    </row>
    <row r="1089" spans="21:40" x14ac:dyDescent="0.25">
      <c r="U1089" s="26"/>
      <c r="V1089" s="20"/>
      <c r="W1089" s="20"/>
      <c r="X1089" s="22"/>
      <c r="Y1089" s="18"/>
      <c r="Z1089" s="18"/>
      <c r="AJ1089" s="24"/>
      <c r="AK1089" s="20"/>
      <c r="AL1089" s="20"/>
      <c r="AM1089" s="22"/>
      <c r="AN1089" s="18"/>
    </row>
    <row r="1090" spans="21:40" x14ac:dyDescent="0.25">
      <c r="U1090" s="26"/>
      <c r="V1090" s="20"/>
      <c r="W1090" s="20"/>
      <c r="X1090" s="22"/>
      <c r="Y1090" s="18"/>
      <c r="Z1090" s="18"/>
      <c r="AJ1090" s="24"/>
      <c r="AK1090" s="20"/>
      <c r="AL1090" s="20"/>
      <c r="AM1090" s="22"/>
      <c r="AN1090" s="18"/>
    </row>
    <row r="1091" spans="21:40" x14ac:dyDescent="0.25">
      <c r="U1091" s="26"/>
      <c r="V1091" s="20"/>
      <c r="W1091" s="20"/>
      <c r="X1091" s="22"/>
      <c r="Y1091" s="18"/>
      <c r="Z1091" s="18"/>
      <c r="AJ1091" s="24"/>
      <c r="AK1091" s="20"/>
      <c r="AL1091" s="20"/>
      <c r="AM1091" s="22"/>
      <c r="AN1091" s="18"/>
    </row>
    <row r="1092" spans="21:40" x14ac:dyDescent="0.25">
      <c r="U1092" s="30"/>
      <c r="V1092" s="20"/>
      <c r="W1092" s="20"/>
      <c r="X1092" s="22"/>
      <c r="Y1092" s="23"/>
      <c r="Z1092" s="23"/>
      <c r="AJ1092" s="24"/>
      <c r="AK1092" s="20"/>
      <c r="AL1092" s="20"/>
      <c r="AM1092" s="22"/>
      <c r="AN1092" s="18"/>
    </row>
    <row r="1093" spans="21:40" x14ac:dyDescent="0.25">
      <c r="U1093" s="26"/>
      <c r="V1093" s="20"/>
      <c r="W1093" s="20"/>
      <c r="X1093" s="22"/>
      <c r="Y1093" s="18"/>
      <c r="Z1093" s="18"/>
      <c r="AJ1093" s="24"/>
      <c r="AK1093" s="20"/>
      <c r="AL1093" s="20"/>
      <c r="AM1093" s="22"/>
      <c r="AN1093" s="18"/>
    </row>
    <row r="1094" spans="21:40" x14ac:dyDescent="0.25">
      <c r="U1094" s="26"/>
      <c r="V1094" s="20"/>
      <c r="W1094" s="20"/>
      <c r="X1094" s="22"/>
      <c r="Y1094" s="18"/>
      <c r="Z1094" s="18"/>
      <c r="AJ1094" s="19"/>
      <c r="AK1094" s="20"/>
      <c r="AL1094" s="20"/>
      <c r="AM1094" s="22"/>
      <c r="AN1094" s="23"/>
    </row>
    <row r="1095" spans="21:40" x14ac:dyDescent="0.25">
      <c r="U1095" s="26"/>
      <c r="V1095" s="20"/>
      <c r="W1095" s="20"/>
      <c r="X1095" s="22"/>
      <c r="Y1095" s="18"/>
      <c r="Z1095" s="18"/>
      <c r="AJ1095" s="24"/>
      <c r="AK1095" s="20"/>
      <c r="AL1095" s="20"/>
      <c r="AM1095" s="22"/>
      <c r="AN1095" s="18"/>
    </row>
    <row r="1096" spans="21:40" x14ac:dyDescent="0.25">
      <c r="U1096" s="26"/>
      <c r="V1096" s="20"/>
      <c r="W1096" s="20"/>
      <c r="X1096" s="22"/>
      <c r="Y1096" s="18"/>
      <c r="Z1096" s="18"/>
      <c r="AJ1096" s="24"/>
      <c r="AK1096" s="20"/>
      <c r="AL1096" s="20"/>
      <c r="AM1096" s="22"/>
      <c r="AN1096" s="18"/>
    </row>
    <row r="1097" spans="21:40" x14ac:dyDescent="0.25">
      <c r="U1097" s="26"/>
      <c r="V1097" s="20"/>
      <c r="W1097" s="20"/>
      <c r="X1097" s="22"/>
      <c r="Y1097" s="18"/>
      <c r="Z1097" s="18"/>
      <c r="AJ1097" s="24"/>
      <c r="AK1097" s="20"/>
      <c r="AL1097" s="20"/>
      <c r="AM1097" s="22"/>
      <c r="AN1097" s="18"/>
    </row>
    <row r="1098" spans="21:40" x14ac:dyDescent="0.25">
      <c r="U1098" s="26"/>
      <c r="V1098" s="20"/>
      <c r="W1098" s="20"/>
      <c r="X1098" s="22"/>
      <c r="Y1098" s="18"/>
      <c r="Z1098" s="18"/>
      <c r="AJ1098" s="24"/>
      <c r="AK1098" s="20"/>
      <c r="AL1098" s="20"/>
      <c r="AM1098" s="22"/>
      <c r="AN1098" s="18"/>
    </row>
    <row r="1099" spans="21:40" x14ac:dyDescent="0.25">
      <c r="U1099" s="26"/>
      <c r="V1099" s="20"/>
      <c r="W1099" s="20"/>
      <c r="X1099" s="22"/>
      <c r="Y1099" s="18"/>
      <c r="Z1099" s="18"/>
      <c r="AJ1099" s="24"/>
      <c r="AK1099" s="20"/>
      <c r="AL1099" s="20"/>
      <c r="AM1099" s="22"/>
      <c r="AN1099" s="18"/>
    </row>
    <row r="1100" spans="21:40" x14ac:dyDescent="0.25">
      <c r="U1100" s="26"/>
      <c r="V1100" s="20"/>
      <c r="W1100" s="20"/>
      <c r="X1100" s="22"/>
      <c r="Y1100" s="18"/>
      <c r="Z1100" s="18"/>
      <c r="AJ1100" s="24"/>
      <c r="AK1100" s="20"/>
      <c r="AL1100" s="20"/>
      <c r="AM1100" s="22"/>
      <c r="AN1100" s="18"/>
    </row>
    <row r="1101" spans="21:40" x14ac:dyDescent="0.25">
      <c r="U1101" s="26"/>
      <c r="V1101" s="20"/>
      <c r="W1101" s="20"/>
      <c r="X1101" s="22"/>
      <c r="Y1101" s="18"/>
      <c r="Z1101" s="18"/>
      <c r="AJ1101" s="24"/>
      <c r="AK1101" s="20"/>
      <c r="AL1101" s="20"/>
      <c r="AM1101" s="22"/>
      <c r="AN1101" s="18"/>
    </row>
    <row r="1102" spans="21:40" x14ac:dyDescent="0.25">
      <c r="U1102" s="26"/>
      <c r="V1102" s="20"/>
      <c r="W1102" s="20"/>
      <c r="X1102" s="22"/>
      <c r="Y1102" s="18"/>
      <c r="Z1102" s="18"/>
      <c r="AJ1102" s="24"/>
      <c r="AK1102" s="20"/>
      <c r="AL1102" s="20"/>
      <c r="AM1102" s="22"/>
      <c r="AN1102" s="18"/>
    </row>
    <row r="1103" spans="21:40" x14ac:dyDescent="0.25">
      <c r="U1103" s="26"/>
      <c r="V1103" s="20"/>
      <c r="W1103" s="20"/>
      <c r="X1103" s="22"/>
      <c r="Y1103" s="18"/>
      <c r="Z1103" s="18"/>
      <c r="AJ1103" s="24"/>
      <c r="AK1103" s="20"/>
      <c r="AL1103" s="20"/>
      <c r="AM1103" s="22"/>
      <c r="AN1103" s="18"/>
    </row>
    <row r="1104" spans="21:40" x14ac:dyDescent="0.25">
      <c r="U1104" s="26"/>
      <c r="V1104" s="20"/>
      <c r="W1104" s="20"/>
      <c r="X1104" s="22"/>
      <c r="Y1104" s="18"/>
      <c r="Z1104" s="18"/>
      <c r="AJ1104" s="24"/>
      <c r="AK1104" s="20"/>
      <c r="AL1104" s="20"/>
      <c r="AM1104" s="22"/>
      <c r="AN1104" s="18"/>
    </row>
    <row r="1105" spans="21:40" x14ac:dyDescent="0.25">
      <c r="U1105" s="26"/>
      <c r="V1105" s="20"/>
      <c r="W1105" s="20"/>
      <c r="X1105" s="22"/>
      <c r="Y1105" s="18"/>
      <c r="Z1105" s="18"/>
      <c r="AJ1105" s="24"/>
      <c r="AK1105" s="20"/>
      <c r="AL1105" s="20"/>
      <c r="AM1105" s="22"/>
      <c r="AN1105" s="18"/>
    </row>
    <row r="1106" spans="21:40" x14ac:dyDescent="0.25">
      <c r="U1106" s="26"/>
      <c r="V1106" s="20"/>
      <c r="W1106" s="20"/>
      <c r="X1106" s="22"/>
      <c r="Y1106" s="18"/>
      <c r="Z1106" s="18"/>
      <c r="AJ1106" s="24"/>
      <c r="AK1106" s="20"/>
      <c r="AL1106" s="20"/>
      <c r="AM1106" s="22"/>
      <c r="AN1106" s="18"/>
    </row>
    <row r="1107" spans="21:40" x14ac:dyDescent="0.25">
      <c r="U1107" s="26"/>
      <c r="V1107" s="20"/>
      <c r="W1107" s="20"/>
      <c r="X1107" s="22"/>
      <c r="Y1107" s="18"/>
      <c r="Z1107" s="18"/>
      <c r="AJ1107" s="24"/>
      <c r="AK1107" s="20"/>
      <c r="AL1107" s="20"/>
      <c r="AM1107" s="22"/>
      <c r="AN1107" s="18"/>
    </row>
    <row r="1108" spans="21:40" x14ac:dyDescent="0.25">
      <c r="U1108" s="26"/>
      <c r="V1108" s="20"/>
      <c r="W1108" s="20"/>
      <c r="X1108" s="22"/>
      <c r="Y1108" s="18"/>
      <c r="Z1108" s="18"/>
      <c r="AJ1108" s="24"/>
      <c r="AK1108" s="20"/>
      <c r="AL1108" s="20"/>
      <c r="AM1108" s="22"/>
      <c r="AN1108" s="18"/>
    </row>
    <row r="1109" spans="21:40" x14ac:dyDescent="0.25">
      <c r="U1109" s="26"/>
      <c r="V1109" s="20"/>
      <c r="W1109" s="20"/>
      <c r="X1109" s="22"/>
      <c r="Y1109" s="18"/>
      <c r="Z1109" s="18"/>
      <c r="AJ1109" s="24"/>
      <c r="AK1109" s="20"/>
      <c r="AL1109" s="20"/>
      <c r="AM1109" s="22"/>
      <c r="AN1109" s="18"/>
    </row>
    <row r="1110" spans="21:40" x14ac:dyDescent="0.25">
      <c r="U1110" s="26"/>
      <c r="V1110" s="20"/>
      <c r="W1110" s="20"/>
      <c r="X1110" s="22"/>
      <c r="Y1110" s="18"/>
      <c r="Z1110" s="18"/>
      <c r="AJ1110" s="24"/>
      <c r="AK1110" s="20"/>
      <c r="AL1110" s="20"/>
      <c r="AM1110" s="22"/>
      <c r="AN1110" s="18"/>
    </row>
    <row r="1111" spans="21:40" x14ac:dyDescent="0.25">
      <c r="U1111" s="26"/>
      <c r="V1111" s="20"/>
      <c r="W1111" s="20"/>
      <c r="X1111" s="22"/>
      <c r="Y1111" s="18"/>
      <c r="Z1111" s="18"/>
      <c r="AJ1111" s="24"/>
      <c r="AK1111" s="20"/>
      <c r="AL1111" s="20"/>
      <c r="AM1111" s="22"/>
      <c r="AN1111" s="18"/>
    </row>
    <row r="1112" spans="21:40" x14ac:dyDescent="0.25">
      <c r="U1112" s="30"/>
      <c r="V1112" s="20"/>
      <c r="W1112" s="20"/>
      <c r="X1112" s="22"/>
      <c r="Y1112" s="23"/>
      <c r="Z1112" s="23"/>
      <c r="AJ1112" s="24"/>
      <c r="AK1112" s="20"/>
      <c r="AL1112" s="20"/>
      <c r="AM1112" s="22"/>
      <c r="AN1112" s="18"/>
    </row>
    <row r="1113" spans="21:40" x14ac:dyDescent="0.25">
      <c r="U1113" s="26"/>
      <c r="V1113" s="20"/>
      <c r="W1113" s="20"/>
      <c r="X1113" s="22"/>
      <c r="Y1113" s="18"/>
      <c r="Z1113" s="18"/>
      <c r="AJ1113" s="24"/>
      <c r="AK1113" s="20"/>
      <c r="AL1113" s="20"/>
      <c r="AM1113" s="22"/>
      <c r="AN1113" s="18"/>
    </row>
    <row r="1114" spans="21:40" x14ac:dyDescent="0.25">
      <c r="U1114" s="26"/>
      <c r="V1114" s="20"/>
      <c r="W1114" s="20"/>
      <c r="X1114" s="22"/>
      <c r="Y1114" s="18"/>
      <c r="Z1114" s="18"/>
      <c r="AJ1114" s="19"/>
      <c r="AK1114" s="20"/>
      <c r="AL1114" s="20"/>
      <c r="AM1114" s="22"/>
      <c r="AN1114" s="23"/>
    </row>
    <row r="1115" spans="21:40" x14ac:dyDescent="0.25">
      <c r="U1115" s="26"/>
      <c r="V1115" s="20"/>
      <c r="W1115" s="20"/>
      <c r="X1115" s="22"/>
      <c r="Y1115" s="18"/>
      <c r="Z1115" s="18"/>
      <c r="AJ1115" s="19"/>
      <c r="AK1115" s="20"/>
      <c r="AL1115" s="20"/>
      <c r="AM1115" s="22"/>
      <c r="AN1115" s="23"/>
    </row>
    <row r="1116" spans="21:40" x14ac:dyDescent="0.25">
      <c r="U1116" s="26"/>
      <c r="V1116" s="20"/>
      <c r="W1116" s="20"/>
      <c r="X1116" s="22"/>
      <c r="Y1116" s="18"/>
      <c r="Z1116" s="18"/>
      <c r="AJ1116" s="24"/>
      <c r="AK1116" s="20"/>
      <c r="AL1116" s="20"/>
      <c r="AM1116" s="22"/>
      <c r="AN1116" s="23"/>
    </row>
    <row r="1117" spans="21:40" x14ac:dyDescent="0.25">
      <c r="U1117" s="26"/>
      <c r="V1117" s="20"/>
      <c r="W1117" s="20"/>
      <c r="X1117" s="22"/>
      <c r="Y1117" s="18"/>
      <c r="Z1117" s="18"/>
      <c r="AJ1117" s="24"/>
      <c r="AK1117" s="20"/>
      <c r="AL1117" s="20"/>
      <c r="AM1117" s="22"/>
      <c r="AN1117" s="18"/>
    </row>
    <row r="1118" spans="21:40" x14ac:dyDescent="0.25">
      <c r="U1118" s="26"/>
      <c r="V1118" s="20"/>
      <c r="W1118" s="20"/>
      <c r="X1118" s="22"/>
      <c r="Y1118" s="18"/>
      <c r="Z1118" s="18"/>
      <c r="AJ1118" s="24"/>
      <c r="AK1118" s="20"/>
      <c r="AL1118" s="20"/>
      <c r="AM1118" s="22"/>
      <c r="AN1118" s="18"/>
    </row>
    <row r="1119" spans="21:40" x14ac:dyDescent="0.25">
      <c r="U1119" s="26"/>
      <c r="V1119" s="20"/>
      <c r="W1119" s="20"/>
      <c r="X1119" s="22"/>
      <c r="Y1119" s="18"/>
      <c r="Z1119" s="18"/>
      <c r="AJ1119" s="24"/>
      <c r="AK1119" s="20"/>
      <c r="AL1119" s="20"/>
      <c r="AM1119" s="22"/>
      <c r="AN1119" s="18"/>
    </row>
    <row r="1120" spans="21:40" x14ac:dyDescent="0.25">
      <c r="U1120" s="26"/>
      <c r="V1120" s="20"/>
      <c r="W1120" s="20"/>
      <c r="X1120" s="22"/>
      <c r="Y1120" s="18"/>
      <c r="Z1120" s="18"/>
      <c r="AJ1120" s="24"/>
      <c r="AK1120" s="20"/>
      <c r="AL1120" s="20"/>
      <c r="AM1120" s="22"/>
      <c r="AN1120" s="18"/>
    </row>
    <row r="1121" spans="21:40" x14ac:dyDescent="0.25">
      <c r="U1121" s="26"/>
      <c r="V1121" s="20"/>
      <c r="W1121" s="20"/>
      <c r="X1121" s="22"/>
      <c r="Y1121" s="18"/>
      <c r="Z1121" s="18"/>
      <c r="AJ1121" s="24"/>
      <c r="AK1121" s="20"/>
      <c r="AL1121" s="20"/>
      <c r="AM1121" s="22"/>
      <c r="AN1121" s="18"/>
    </row>
    <row r="1122" spans="21:40" x14ac:dyDescent="0.25">
      <c r="U1122" s="26"/>
      <c r="V1122" s="20"/>
      <c r="W1122" s="20"/>
      <c r="X1122" s="22"/>
      <c r="Y1122" s="18"/>
      <c r="Z1122" s="18"/>
      <c r="AJ1122" s="24"/>
      <c r="AK1122" s="20"/>
      <c r="AL1122" s="20"/>
      <c r="AM1122" s="22"/>
      <c r="AN1122" s="18"/>
    </row>
    <row r="1123" spans="21:40" x14ac:dyDescent="0.25">
      <c r="U1123" s="26"/>
      <c r="V1123" s="20"/>
      <c r="W1123" s="20"/>
      <c r="X1123" s="22"/>
      <c r="Y1123" s="18"/>
      <c r="Z1123" s="18"/>
      <c r="AJ1123" s="24"/>
      <c r="AK1123" s="20"/>
      <c r="AL1123" s="20"/>
      <c r="AM1123" s="22"/>
      <c r="AN1123" s="18"/>
    </row>
    <row r="1124" spans="21:40" x14ac:dyDescent="0.25">
      <c r="U1124" s="26"/>
      <c r="V1124" s="20"/>
      <c r="W1124" s="20"/>
      <c r="X1124" s="22"/>
      <c r="Y1124" s="18"/>
      <c r="Z1124" s="18"/>
      <c r="AJ1124" s="24"/>
      <c r="AK1124" s="20"/>
      <c r="AL1124" s="20"/>
      <c r="AM1124" s="22"/>
      <c r="AN1124" s="18"/>
    </row>
    <row r="1125" spans="21:40" x14ac:dyDescent="0.25">
      <c r="U1125" s="26"/>
      <c r="V1125" s="20"/>
      <c r="W1125" s="20"/>
      <c r="X1125" s="22"/>
      <c r="Y1125" s="18"/>
      <c r="Z1125" s="18"/>
      <c r="AJ1125" s="24"/>
      <c r="AK1125" s="20"/>
      <c r="AL1125" s="20"/>
      <c r="AM1125" s="22"/>
      <c r="AN1125" s="18"/>
    </row>
    <row r="1126" spans="21:40" x14ac:dyDescent="0.25">
      <c r="U1126" s="26"/>
      <c r="V1126" s="20"/>
      <c r="W1126" s="20"/>
      <c r="X1126" s="22"/>
      <c r="Y1126" s="18"/>
      <c r="Z1126" s="18"/>
      <c r="AJ1126" s="24"/>
      <c r="AK1126" s="20"/>
      <c r="AL1126" s="20"/>
      <c r="AM1126" s="22"/>
      <c r="AN1126" s="18"/>
    </row>
    <row r="1127" spans="21:40" x14ac:dyDescent="0.25">
      <c r="U1127" s="26"/>
      <c r="V1127" s="20"/>
      <c r="W1127" s="20"/>
      <c r="X1127" s="22"/>
      <c r="Y1127" s="18"/>
      <c r="Z1127" s="18"/>
      <c r="AJ1127" s="24"/>
      <c r="AK1127" s="20"/>
      <c r="AL1127" s="20"/>
      <c r="AM1127" s="22"/>
      <c r="AN1127" s="18"/>
    </row>
    <row r="1128" spans="21:40" x14ac:dyDescent="0.25">
      <c r="U1128" s="26"/>
      <c r="V1128" s="20"/>
      <c r="W1128" s="20"/>
      <c r="X1128" s="22"/>
      <c r="Y1128" s="18"/>
      <c r="Z1128" s="18"/>
      <c r="AJ1128" s="24"/>
      <c r="AK1128" s="20"/>
      <c r="AL1128" s="20"/>
      <c r="AM1128" s="22"/>
      <c r="AN1128" s="18"/>
    </row>
    <row r="1129" spans="21:40" x14ac:dyDescent="0.25">
      <c r="U1129" s="26"/>
      <c r="V1129" s="20"/>
      <c r="W1129" s="20"/>
      <c r="X1129" s="22"/>
      <c r="Y1129" s="18"/>
      <c r="Z1129" s="18"/>
      <c r="AJ1129" s="24"/>
      <c r="AK1129" s="20"/>
      <c r="AL1129" s="20"/>
      <c r="AM1129" s="22"/>
      <c r="AN1129" s="18"/>
    </row>
    <row r="1130" spans="21:40" x14ac:dyDescent="0.25">
      <c r="U1130" s="26"/>
      <c r="V1130" s="20"/>
      <c r="W1130" s="20"/>
      <c r="X1130" s="22"/>
      <c r="Y1130" s="18"/>
      <c r="Z1130" s="18"/>
      <c r="AJ1130" s="24"/>
      <c r="AK1130" s="20"/>
      <c r="AL1130" s="20"/>
      <c r="AM1130" s="22"/>
      <c r="AN1130" s="18"/>
    </row>
    <row r="1131" spans="21:40" x14ac:dyDescent="0.25">
      <c r="U1131" s="26"/>
      <c r="V1131" s="20"/>
      <c r="W1131" s="20"/>
      <c r="X1131" s="22"/>
      <c r="Y1131" s="18"/>
      <c r="Z1131" s="18"/>
      <c r="AJ1131" s="24"/>
      <c r="AK1131" s="20"/>
      <c r="AL1131" s="20"/>
      <c r="AM1131" s="22"/>
      <c r="AN1131" s="18"/>
    </row>
    <row r="1132" spans="21:40" x14ac:dyDescent="0.25">
      <c r="U1132" s="30"/>
      <c r="V1132" s="20"/>
      <c r="W1132" s="20"/>
      <c r="X1132" s="22"/>
      <c r="Y1132" s="23"/>
      <c r="Z1132" s="23"/>
      <c r="AJ1132" s="24"/>
      <c r="AK1132" s="20"/>
      <c r="AL1132" s="20"/>
      <c r="AM1132" s="22"/>
      <c r="AN1132" s="18"/>
    </row>
    <row r="1133" spans="21:40" x14ac:dyDescent="0.25">
      <c r="U1133" s="30"/>
      <c r="V1133" s="20"/>
      <c r="W1133" s="20"/>
      <c r="X1133" s="22"/>
      <c r="Y1133" s="23"/>
      <c r="Z1133" s="23"/>
      <c r="AJ1133" s="24"/>
      <c r="AK1133" s="20"/>
      <c r="AL1133" s="20"/>
      <c r="AM1133" s="22"/>
      <c r="AN1133" s="18"/>
    </row>
    <row r="1134" spans="21:40" x14ac:dyDescent="0.25">
      <c r="U1134" s="26"/>
      <c r="V1134" s="20"/>
      <c r="W1134" s="20"/>
      <c r="X1134" s="22"/>
      <c r="Y1134" s="23"/>
      <c r="Z1134" s="23"/>
      <c r="AJ1134" s="24"/>
      <c r="AK1134" s="20"/>
      <c r="AL1134" s="20"/>
      <c r="AM1134" s="22"/>
      <c r="AN1134" s="18"/>
    </row>
    <row r="1135" spans="21:40" x14ac:dyDescent="0.25">
      <c r="U1135" s="26"/>
      <c r="V1135" s="20"/>
      <c r="W1135" s="20"/>
      <c r="X1135" s="22"/>
      <c r="Y1135" s="18"/>
      <c r="Z1135" s="18"/>
      <c r="AJ1135" s="24"/>
      <c r="AK1135" s="20"/>
      <c r="AL1135" s="20"/>
      <c r="AM1135" s="22"/>
      <c r="AN1135" s="18"/>
    </row>
    <row r="1136" spans="21:40" x14ac:dyDescent="0.25">
      <c r="U1136" s="26"/>
      <c r="V1136" s="20"/>
      <c r="W1136" s="20"/>
      <c r="X1136" s="22"/>
      <c r="Y1136" s="18"/>
      <c r="Z1136" s="18"/>
      <c r="AJ1136" s="24"/>
      <c r="AK1136" s="20"/>
      <c r="AL1136" s="20"/>
      <c r="AM1136" s="22"/>
      <c r="AN1136" s="18"/>
    </row>
    <row r="1137" spans="21:40" x14ac:dyDescent="0.25">
      <c r="U1137" s="26"/>
      <c r="V1137" s="20"/>
      <c r="W1137" s="20"/>
      <c r="X1137" s="22"/>
      <c r="Y1137" s="18"/>
      <c r="Z1137" s="18"/>
      <c r="AJ1137" s="24"/>
      <c r="AK1137" s="20"/>
      <c r="AL1137" s="20"/>
      <c r="AM1137" s="22"/>
      <c r="AN1137" s="18"/>
    </row>
    <row r="1138" spans="21:40" x14ac:dyDescent="0.25">
      <c r="U1138" s="26"/>
      <c r="V1138" s="20"/>
      <c r="W1138" s="20"/>
      <c r="X1138" s="22"/>
      <c r="Y1138" s="18"/>
      <c r="Z1138" s="18"/>
      <c r="AJ1138" s="24"/>
      <c r="AK1138" s="20"/>
      <c r="AL1138" s="20"/>
      <c r="AM1138" s="22"/>
      <c r="AN1138" s="18"/>
    </row>
    <row r="1139" spans="21:40" x14ac:dyDescent="0.25">
      <c r="U1139" s="26"/>
      <c r="V1139" s="20"/>
      <c r="W1139" s="20"/>
      <c r="X1139" s="22"/>
      <c r="Y1139" s="18"/>
      <c r="Z1139" s="18"/>
      <c r="AJ1139" s="24"/>
      <c r="AK1139" s="20"/>
      <c r="AL1139" s="20"/>
      <c r="AM1139" s="22"/>
      <c r="AN1139" s="18"/>
    </row>
    <row r="1140" spans="21:40" x14ac:dyDescent="0.25">
      <c r="U1140" s="26"/>
      <c r="V1140" s="20"/>
      <c r="W1140" s="20"/>
      <c r="X1140" s="22"/>
      <c r="Y1140" s="18"/>
      <c r="Z1140" s="18"/>
      <c r="AJ1140" s="24"/>
      <c r="AK1140" s="20"/>
      <c r="AL1140" s="20"/>
      <c r="AM1140" s="22"/>
      <c r="AN1140" s="18"/>
    </row>
    <row r="1141" spans="21:40" x14ac:dyDescent="0.25">
      <c r="U1141" s="26"/>
      <c r="V1141" s="20"/>
      <c r="W1141" s="20"/>
      <c r="X1141" s="22"/>
      <c r="Y1141" s="18"/>
      <c r="Z1141" s="18"/>
      <c r="AJ1141" s="24"/>
      <c r="AK1141" s="20"/>
      <c r="AL1141" s="20"/>
      <c r="AM1141" s="22"/>
      <c r="AN1141" s="18"/>
    </row>
    <row r="1142" spans="21:40" x14ac:dyDescent="0.25">
      <c r="U1142" s="26"/>
      <c r="V1142" s="20"/>
      <c r="W1142" s="20"/>
      <c r="X1142" s="22"/>
      <c r="Y1142" s="18"/>
      <c r="Z1142" s="18"/>
      <c r="AJ1142" s="19"/>
      <c r="AK1142" s="20"/>
      <c r="AL1142" s="20"/>
      <c r="AM1142" s="22"/>
      <c r="AN1142" s="23"/>
    </row>
    <row r="1143" spans="21:40" x14ac:dyDescent="0.25">
      <c r="U1143" s="26"/>
      <c r="V1143" s="20"/>
      <c r="W1143" s="20"/>
      <c r="X1143" s="22"/>
      <c r="Y1143" s="18"/>
      <c r="Z1143" s="18"/>
      <c r="AJ1143" s="19"/>
      <c r="AK1143" s="20"/>
      <c r="AL1143" s="20"/>
      <c r="AM1143" s="22"/>
      <c r="AN1143" s="23"/>
    </row>
    <row r="1144" spans="21:40" x14ac:dyDescent="0.25">
      <c r="U1144" s="26"/>
      <c r="V1144" s="20"/>
      <c r="W1144" s="20"/>
      <c r="X1144" s="22"/>
      <c r="Y1144" s="18"/>
      <c r="Z1144" s="18"/>
      <c r="AJ1144" s="24"/>
      <c r="AK1144" s="20"/>
      <c r="AL1144" s="20"/>
      <c r="AM1144" s="22"/>
      <c r="AN1144" s="18"/>
    </row>
    <row r="1145" spans="21:40" x14ac:dyDescent="0.25">
      <c r="U1145" s="26"/>
      <c r="V1145" s="20"/>
      <c r="W1145" s="20"/>
      <c r="X1145" s="22"/>
      <c r="Y1145" s="18"/>
      <c r="Z1145" s="18"/>
      <c r="AJ1145" s="24"/>
      <c r="AK1145" s="20"/>
      <c r="AL1145" s="20"/>
      <c r="AM1145" s="22"/>
      <c r="AN1145" s="18"/>
    </row>
    <row r="1146" spans="21:40" x14ac:dyDescent="0.25">
      <c r="U1146" s="26"/>
      <c r="V1146" s="20"/>
      <c r="W1146" s="20"/>
      <c r="X1146" s="22"/>
      <c r="Y1146" s="18"/>
      <c r="Z1146" s="18"/>
      <c r="AJ1146" s="24"/>
      <c r="AK1146" s="20"/>
      <c r="AL1146" s="20"/>
      <c r="AM1146" s="22"/>
      <c r="AN1146" s="18"/>
    </row>
    <row r="1147" spans="21:40" x14ac:dyDescent="0.25">
      <c r="U1147" s="26"/>
      <c r="V1147" s="20"/>
      <c r="W1147" s="20"/>
      <c r="X1147" s="22"/>
      <c r="Y1147" s="18"/>
      <c r="Z1147" s="18"/>
      <c r="AJ1147" s="24"/>
      <c r="AK1147" s="20"/>
      <c r="AL1147" s="20"/>
      <c r="AM1147" s="22"/>
      <c r="AN1147" s="18"/>
    </row>
    <row r="1148" spans="21:40" x14ac:dyDescent="0.25">
      <c r="U1148" s="26"/>
      <c r="V1148" s="20"/>
      <c r="W1148" s="20"/>
      <c r="X1148" s="22"/>
      <c r="Y1148" s="18"/>
      <c r="Z1148" s="18"/>
      <c r="AJ1148" s="24"/>
      <c r="AK1148" s="20"/>
      <c r="AL1148" s="20"/>
      <c r="AM1148" s="22"/>
      <c r="AN1148" s="23"/>
    </row>
    <row r="1149" spans="21:40" x14ac:dyDescent="0.25">
      <c r="U1149" s="26"/>
      <c r="V1149" s="20"/>
      <c r="W1149" s="20"/>
      <c r="X1149" s="22"/>
      <c r="Y1149" s="18"/>
      <c r="Z1149" s="18"/>
      <c r="AJ1149" s="24"/>
      <c r="AK1149" s="20"/>
      <c r="AL1149" s="20"/>
      <c r="AM1149" s="22"/>
      <c r="AN1149" s="18"/>
    </row>
    <row r="1150" spans="21:40" x14ac:dyDescent="0.25">
      <c r="U1150" s="26"/>
      <c r="V1150" s="20"/>
      <c r="W1150" s="20"/>
      <c r="X1150" s="22"/>
      <c r="Y1150" s="18"/>
      <c r="Z1150" s="18"/>
      <c r="AJ1150" s="24"/>
      <c r="AK1150" s="20"/>
      <c r="AL1150" s="20"/>
      <c r="AM1150" s="22"/>
      <c r="AN1150" s="18"/>
    </row>
    <row r="1151" spans="21:40" x14ac:dyDescent="0.25">
      <c r="U1151" s="26"/>
      <c r="V1151" s="20"/>
      <c r="W1151" s="20"/>
      <c r="X1151" s="22"/>
      <c r="Y1151" s="18"/>
      <c r="Z1151" s="18"/>
      <c r="AJ1151" s="24"/>
      <c r="AK1151" s="20"/>
      <c r="AL1151" s="20"/>
      <c r="AM1151" s="22"/>
      <c r="AN1151" s="18"/>
    </row>
    <row r="1152" spans="21:40" x14ac:dyDescent="0.25">
      <c r="U1152" s="26"/>
      <c r="V1152" s="20"/>
      <c r="W1152" s="20"/>
      <c r="X1152" s="22"/>
      <c r="Y1152" s="18"/>
      <c r="Z1152" s="18"/>
      <c r="AJ1152" s="24"/>
      <c r="AK1152" s="20"/>
      <c r="AL1152" s="20"/>
      <c r="AM1152" s="22"/>
      <c r="AN1152" s="18"/>
    </row>
    <row r="1153" spans="21:40" x14ac:dyDescent="0.25">
      <c r="U1153" s="26"/>
      <c r="V1153" s="20"/>
      <c r="W1153" s="20"/>
      <c r="X1153" s="22"/>
      <c r="Y1153" s="18"/>
      <c r="Z1153" s="18"/>
      <c r="AJ1153" s="24"/>
      <c r="AK1153" s="20"/>
      <c r="AL1153" s="20"/>
      <c r="AM1153" s="22"/>
      <c r="AN1153" s="18"/>
    </row>
    <row r="1154" spans="21:40" x14ac:dyDescent="0.25">
      <c r="U1154" s="26"/>
      <c r="V1154" s="20"/>
      <c r="W1154" s="20"/>
      <c r="X1154" s="22"/>
      <c r="Y1154" s="18"/>
      <c r="Z1154" s="18"/>
      <c r="AJ1154" s="24"/>
      <c r="AK1154" s="20"/>
      <c r="AL1154" s="20"/>
      <c r="AM1154" s="22"/>
      <c r="AN1154" s="18"/>
    </row>
    <row r="1155" spans="21:40" x14ac:dyDescent="0.25">
      <c r="U1155" s="26"/>
      <c r="V1155" s="20"/>
      <c r="W1155" s="20"/>
      <c r="X1155" s="22"/>
      <c r="Y1155" s="18"/>
      <c r="Z1155" s="18"/>
      <c r="AJ1155" s="24"/>
      <c r="AK1155" s="20"/>
      <c r="AL1155" s="20"/>
      <c r="AM1155" s="22"/>
      <c r="AN1155" s="18"/>
    </row>
    <row r="1156" spans="21:40" x14ac:dyDescent="0.25">
      <c r="U1156" s="26"/>
      <c r="V1156" s="20"/>
      <c r="W1156" s="20"/>
      <c r="X1156" s="22"/>
      <c r="Y1156" s="18"/>
      <c r="Z1156" s="18"/>
      <c r="AJ1156" s="24"/>
      <c r="AK1156" s="20"/>
      <c r="AL1156" s="20"/>
      <c r="AM1156" s="22"/>
      <c r="AN1156" s="18"/>
    </row>
    <row r="1157" spans="21:40" x14ac:dyDescent="0.25">
      <c r="U1157" s="26"/>
      <c r="V1157" s="20"/>
      <c r="W1157" s="20"/>
      <c r="X1157" s="22"/>
      <c r="Y1157" s="18"/>
      <c r="Z1157" s="18"/>
      <c r="AJ1157" s="24"/>
      <c r="AK1157" s="20"/>
      <c r="AL1157" s="20"/>
      <c r="AM1157" s="22"/>
      <c r="AN1157" s="18"/>
    </row>
    <row r="1158" spans="21:40" x14ac:dyDescent="0.25">
      <c r="U1158" s="26"/>
      <c r="V1158" s="20"/>
      <c r="W1158" s="20"/>
      <c r="X1158" s="22"/>
      <c r="Y1158" s="18"/>
      <c r="Z1158" s="18"/>
      <c r="AJ1158" s="24"/>
      <c r="AK1158" s="20"/>
      <c r="AL1158" s="20"/>
      <c r="AM1158" s="22"/>
      <c r="AN1158" s="18"/>
    </row>
    <row r="1159" spans="21:40" x14ac:dyDescent="0.25">
      <c r="U1159" s="26"/>
      <c r="V1159" s="20"/>
      <c r="W1159" s="20"/>
      <c r="X1159" s="22"/>
      <c r="Y1159" s="18"/>
      <c r="Z1159" s="18"/>
      <c r="AJ1159" s="24"/>
      <c r="AK1159" s="20"/>
      <c r="AL1159" s="20"/>
      <c r="AM1159" s="22"/>
      <c r="AN1159" s="18"/>
    </row>
    <row r="1160" spans="21:40" x14ac:dyDescent="0.25">
      <c r="U1160" s="30"/>
      <c r="V1160" s="20"/>
      <c r="W1160" s="20"/>
      <c r="X1160" s="22"/>
      <c r="Y1160" s="23"/>
      <c r="Z1160" s="23"/>
      <c r="AJ1160" s="24"/>
      <c r="AK1160" s="20"/>
      <c r="AL1160" s="20"/>
      <c r="AM1160" s="22"/>
      <c r="AN1160" s="18"/>
    </row>
    <row r="1161" spans="21:40" x14ac:dyDescent="0.25">
      <c r="U1161" s="30"/>
      <c r="V1161" s="20"/>
      <c r="W1161" s="20"/>
      <c r="X1161" s="22"/>
      <c r="Y1161" s="23"/>
      <c r="Z1161" s="23"/>
      <c r="AJ1161" s="24"/>
      <c r="AK1161" s="20"/>
      <c r="AL1161" s="20"/>
      <c r="AM1161" s="22"/>
      <c r="AN1161" s="18"/>
    </row>
    <row r="1162" spans="21:40" x14ac:dyDescent="0.25">
      <c r="U1162" s="26"/>
      <c r="V1162" s="20"/>
      <c r="W1162" s="20"/>
      <c r="X1162" s="22"/>
      <c r="Y1162" s="18"/>
      <c r="Z1162" s="18"/>
      <c r="AJ1162" s="24"/>
      <c r="AK1162" s="20"/>
      <c r="AL1162" s="20"/>
      <c r="AM1162" s="22"/>
      <c r="AN1162" s="18"/>
    </row>
    <row r="1163" spans="21:40" x14ac:dyDescent="0.25">
      <c r="U1163" s="26"/>
      <c r="V1163" s="20"/>
      <c r="W1163" s="20"/>
      <c r="X1163" s="22"/>
      <c r="Y1163" s="18"/>
      <c r="Z1163" s="18"/>
      <c r="AJ1163" s="24"/>
      <c r="AK1163" s="20"/>
      <c r="AL1163" s="20"/>
      <c r="AM1163" s="22"/>
      <c r="AN1163" s="18"/>
    </row>
    <row r="1164" spans="21:40" x14ac:dyDescent="0.25">
      <c r="U1164" s="26"/>
      <c r="V1164" s="20"/>
      <c r="W1164" s="20"/>
      <c r="X1164" s="22"/>
      <c r="Y1164" s="18"/>
      <c r="Z1164" s="18"/>
      <c r="AJ1164" s="24"/>
      <c r="AK1164" s="20"/>
      <c r="AL1164" s="20"/>
      <c r="AM1164" s="22"/>
      <c r="AN1164" s="18"/>
    </row>
    <row r="1165" spans="21:40" x14ac:dyDescent="0.25">
      <c r="U1165" s="26"/>
      <c r="V1165" s="20"/>
      <c r="W1165" s="20"/>
      <c r="X1165" s="22"/>
      <c r="Y1165" s="18"/>
      <c r="Z1165" s="18"/>
      <c r="AJ1165" s="24"/>
      <c r="AK1165" s="20"/>
      <c r="AL1165" s="20"/>
      <c r="AM1165" s="22"/>
      <c r="AN1165" s="18"/>
    </row>
    <row r="1166" spans="21:40" x14ac:dyDescent="0.25">
      <c r="U1166" s="26"/>
      <c r="V1166" s="20"/>
      <c r="W1166" s="20"/>
      <c r="X1166" s="22"/>
      <c r="Y1166" s="23"/>
      <c r="Z1166" s="23"/>
      <c r="AJ1166" s="19"/>
      <c r="AK1166" s="20"/>
      <c r="AL1166" s="20"/>
      <c r="AM1166" s="22"/>
      <c r="AN1166" s="23"/>
    </row>
    <row r="1167" spans="21:40" x14ac:dyDescent="0.25">
      <c r="U1167" s="26"/>
      <c r="V1167" s="20"/>
      <c r="W1167" s="20"/>
      <c r="X1167" s="22"/>
      <c r="Y1167" s="18"/>
      <c r="Z1167" s="18"/>
      <c r="AJ1167" s="24"/>
      <c r="AK1167" s="20"/>
      <c r="AL1167" s="20"/>
      <c r="AM1167" s="22"/>
      <c r="AN1167" s="18"/>
    </row>
    <row r="1168" spans="21:40" x14ac:dyDescent="0.25">
      <c r="U1168" s="26"/>
      <c r="V1168" s="20"/>
      <c r="W1168" s="20"/>
      <c r="X1168" s="22"/>
      <c r="Y1168" s="18"/>
      <c r="Z1168" s="18"/>
      <c r="AJ1168" s="24"/>
      <c r="AK1168" s="20"/>
      <c r="AL1168" s="20"/>
      <c r="AM1168" s="22"/>
      <c r="AN1168" s="18"/>
    </row>
    <row r="1169" spans="21:40" x14ac:dyDescent="0.25">
      <c r="U1169" s="26"/>
      <c r="V1169" s="20"/>
      <c r="W1169" s="20"/>
      <c r="X1169" s="22"/>
      <c r="Y1169" s="18"/>
      <c r="Z1169" s="18"/>
      <c r="AJ1169" s="24"/>
      <c r="AK1169" s="20"/>
      <c r="AL1169" s="20"/>
      <c r="AM1169" s="22"/>
      <c r="AN1169" s="18"/>
    </row>
    <row r="1170" spans="21:40" x14ac:dyDescent="0.25">
      <c r="U1170" s="26"/>
      <c r="V1170" s="20"/>
      <c r="W1170" s="20"/>
      <c r="X1170" s="22"/>
      <c r="Y1170" s="18"/>
      <c r="Z1170" s="18"/>
      <c r="AJ1170" s="24"/>
      <c r="AK1170" s="20"/>
      <c r="AL1170" s="20"/>
      <c r="AM1170" s="22"/>
      <c r="AN1170" s="18"/>
    </row>
    <row r="1171" spans="21:40" x14ac:dyDescent="0.25">
      <c r="U1171" s="26"/>
      <c r="V1171" s="20"/>
      <c r="W1171" s="20"/>
      <c r="X1171" s="22"/>
      <c r="Y1171" s="18"/>
      <c r="Z1171" s="18"/>
      <c r="AJ1171" s="24"/>
      <c r="AK1171" s="20"/>
      <c r="AL1171" s="20"/>
      <c r="AM1171" s="22"/>
      <c r="AN1171" s="18"/>
    </row>
    <row r="1172" spans="21:40" x14ac:dyDescent="0.25">
      <c r="U1172" s="26"/>
      <c r="V1172" s="20"/>
      <c r="W1172" s="20"/>
      <c r="X1172" s="22"/>
      <c r="Y1172" s="18"/>
      <c r="Z1172" s="18"/>
      <c r="AJ1172" s="24"/>
      <c r="AK1172" s="20"/>
      <c r="AL1172" s="20"/>
      <c r="AM1172" s="22"/>
      <c r="AN1172" s="18"/>
    </row>
    <row r="1173" spans="21:40" x14ac:dyDescent="0.25">
      <c r="U1173" s="26"/>
      <c r="V1173" s="20"/>
      <c r="W1173" s="20"/>
      <c r="X1173" s="22"/>
      <c r="Y1173" s="18"/>
      <c r="Z1173" s="18"/>
      <c r="AJ1173" s="24"/>
      <c r="AK1173" s="20"/>
      <c r="AL1173" s="20"/>
      <c r="AM1173" s="22"/>
      <c r="AN1173" s="18"/>
    </row>
    <row r="1174" spans="21:40" x14ac:dyDescent="0.25">
      <c r="U1174" s="26"/>
      <c r="V1174" s="20"/>
      <c r="W1174" s="20"/>
      <c r="X1174" s="22"/>
      <c r="Y1174" s="18"/>
      <c r="Z1174" s="18"/>
      <c r="AJ1174" s="24"/>
      <c r="AK1174" s="20"/>
      <c r="AL1174" s="20"/>
      <c r="AM1174" s="22"/>
      <c r="AN1174" s="18"/>
    </row>
    <row r="1175" spans="21:40" x14ac:dyDescent="0.25">
      <c r="U1175" s="26"/>
      <c r="V1175" s="20"/>
      <c r="W1175" s="20"/>
      <c r="X1175" s="22"/>
      <c r="Y1175" s="18"/>
      <c r="Z1175" s="18"/>
      <c r="AJ1175" s="24"/>
      <c r="AK1175" s="20"/>
      <c r="AL1175" s="20"/>
      <c r="AM1175" s="22"/>
      <c r="AN1175" s="18"/>
    </row>
    <row r="1176" spans="21:40" x14ac:dyDescent="0.25">
      <c r="U1176" s="26"/>
      <c r="V1176" s="20"/>
      <c r="W1176" s="20"/>
      <c r="X1176" s="22"/>
      <c r="Y1176" s="18"/>
      <c r="Z1176" s="18"/>
      <c r="AJ1176" s="24"/>
      <c r="AK1176" s="20"/>
      <c r="AL1176" s="20"/>
      <c r="AM1176" s="22"/>
      <c r="AN1176" s="18"/>
    </row>
    <row r="1177" spans="21:40" x14ac:dyDescent="0.25">
      <c r="U1177" s="26"/>
      <c r="V1177" s="20"/>
      <c r="W1177" s="20"/>
      <c r="X1177" s="22"/>
      <c r="Y1177" s="18"/>
      <c r="Z1177" s="18"/>
      <c r="AJ1177" s="24"/>
      <c r="AK1177" s="20"/>
      <c r="AL1177" s="20"/>
      <c r="AM1177" s="22"/>
      <c r="AN1177" s="18"/>
    </row>
    <row r="1178" spans="21:40" x14ac:dyDescent="0.25">
      <c r="U1178" s="26"/>
      <c r="V1178" s="20"/>
      <c r="W1178" s="20"/>
      <c r="X1178" s="22"/>
      <c r="Y1178" s="18"/>
      <c r="Z1178" s="18"/>
      <c r="AJ1178" s="24"/>
      <c r="AK1178" s="20"/>
      <c r="AL1178" s="20"/>
      <c r="AM1178" s="22"/>
      <c r="AN1178" s="18"/>
    </row>
    <row r="1179" spans="21:40" x14ac:dyDescent="0.25">
      <c r="U1179" s="26"/>
      <c r="V1179" s="20"/>
      <c r="W1179" s="20"/>
      <c r="X1179" s="22"/>
      <c r="Y1179" s="18"/>
      <c r="Z1179" s="18"/>
      <c r="AJ1179" s="24"/>
      <c r="AK1179" s="20"/>
      <c r="AL1179" s="20"/>
      <c r="AM1179" s="22"/>
      <c r="AN1179" s="18"/>
    </row>
    <row r="1180" spans="21:40" x14ac:dyDescent="0.25">
      <c r="U1180" s="26"/>
      <c r="V1180" s="20"/>
      <c r="W1180" s="20"/>
      <c r="X1180" s="22"/>
      <c r="Y1180" s="18"/>
      <c r="Z1180" s="18"/>
      <c r="AJ1180" s="24"/>
      <c r="AK1180" s="20"/>
      <c r="AL1180" s="20"/>
      <c r="AM1180" s="22"/>
      <c r="AN1180" s="18"/>
    </row>
    <row r="1181" spans="21:40" x14ac:dyDescent="0.25">
      <c r="U1181" s="26"/>
      <c r="V1181" s="20"/>
      <c r="W1181" s="20"/>
      <c r="X1181" s="22"/>
      <c r="Y1181" s="18"/>
      <c r="Z1181" s="18"/>
      <c r="AJ1181" s="24"/>
      <c r="AK1181" s="20"/>
      <c r="AL1181" s="20"/>
      <c r="AM1181" s="22"/>
      <c r="AN1181" s="18"/>
    </row>
    <row r="1182" spans="21:40" x14ac:dyDescent="0.25">
      <c r="U1182" s="26"/>
      <c r="V1182" s="20"/>
      <c r="W1182" s="20"/>
      <c r="X1182" s="22"/>
      <c r="Y1182" s="18"/>
      <c r="Z1182" s="18"/>
      <c r="AJ1182" s="24"/>
      <c r="AK1182" s="20"/>
      <c r="AL1182" s="20"/>
      <c r="AM1182" s="22"/>
      <c r="AN1182" s="18"/>
    </row>
    <row r="1183" spans="21:40" x14ac:dyDescent="0.25">
      <c r="U1183" s="26"/>
      <c r="V1183" s="20"/>
      <c r="W1183" s="20"/>
      <c r="X1183" s="22"/>
      <c r="Y1183" s="18"/>
      <c r="Z1183" s="18"/>
      <c r="AJ1183" s="24"/>
      <c r="AK1183" s="20"/>
      <c r="AL1183" s="20"/>
      <c r="AM1183" s="22"/>
      <c r="AN1183" s="18"/>
    </row>
    <row r="1184" spans="21:40" x14ac:dyDescent="0.25">
      <c r="U1184" s="30"/>
      <c r="V1184" s="20"/>
      <c r="W1184" s="20"/>
      <c r="X1184" s="22"/>
      <c r="Y1184" s="23"/>
      <c r="Z1184" s="23"/>
      <c r="AJ1184" s="24"/>
      <c r="AK1184" s="20"/>
      <c r="AL1184" s="20"/>
      <c r="AM1184" s="22"/>
      <c r="AN1184" s="18"/>
    </row>
    <row r="1185" spans="21:40" x14ac:dyDescent="0.25">
      <c r="U1185" s="26"/>
      <c r="V1185" s="20"/>
      <c r="W1185" s="20"/>
      <c r="X1185" s="22"/>
      <c r="Y1185" s="18"/>
      <c r="Z1185" s="18"/>
      <c r="AJ1185" s="24"/>
      <c r="AK1185" s="20"/>
      <c r="AL1185" s="20"/>
      <c r="AM1185" s="22"/>
      <c r="AN1185" s="18"/>
    </row>
    <row r="1186" spans="21:40" x14ac:dyDescent="0.25">
      <c r="U1186" s="26"/>
      <c r="V1186" s="20"/>
      <c r="W1186" s="20"/>
      <c r="X1186" s="22"/>
      <c r="Y1186" s="18"/>
      <c r="Z1186" s="18"/>
      <c r="AJ1186" s="19"/>
      <c r="AK1186" s="20"/>
      <c r="AL1186" s="20"/>
      <c r="AM1186" s="22"/>
      <c r="AN1186" s="23"/>
    </row>
    <row r="1187" spans="21:40" x14ac:dyDescent="0.25">
      <c r="U1187" s="26"/>
      <c r="V1187" s="20"/>
      <c r="W1187" s="20"/>
      <c r="X1187" s="22"/>
      <c r="Y1187" s="18"/>
      <c r="Z1187" s="18"/>
      <c r="AJ1187" s="24"/>
      <c r="AK1187" s="20"/>
      <c r="AL1187" s="20"/>
      <c r="AM1187" s="22"/>
      <c r="AN1187" s="18"/>
    </row>
    <row r="1188" spans="21:40" x14ac:dyDescent="0.25">
      <c r="U1188" s="26"/>
      <c r="V1188" s="20"/>
      <c r="W1188" s="20"/>
      <c r="X1188" s="22"/>
      <c r="Y1188" s="18"/>
      <c r="Z1188" s="18"/>
      <c r="AJ1188" s="24"/>
      <c r="AK1188" s="20"/>
      <c r="AL1188" s="20"/>
      <c r="AM1188" s="22"/>
      <c r="AN1188" s="18"/>
    </row>
    <row r="1189" spans="21:40" x14ac:dyDescent="0.25">
      <c r="U1189" s="26"/>
      <c r="V1189" s="20"/>
      <c r="W1189" s="20"/>
      <c r="X1189" s="22"/>
      <c r="Y1189" s="18"/>
      <c r="Z1189" s="18"/>
      <c r="AJ1189" s="24"/>
      <c r="AK1189" s="20"/>
      <c r="AL1189" s="20"/>
      <c r="AM1189" s="22"/>
      <c r="AN1189" s="18"/>
    </row>
    <row r="1190" spans="21:40" x14ac:dyDescent="0.25">
      <c r="U1190" s="26"/>
      <c r="V1190" s="20"/>
      <c r="W1190" s="20"/>
      <c r="X1190" s="22"/>
      <c r="Y1190" s="18"/>
      <c r="Z1190" s="18"/>
      <c r="AJ1190" s="24"/>
      <c r="AK1190" s="20"/>
      <c r="AL1190" s="20"/>
      <c r="AM1190" s="22"/>
      <c r="AN1190" s="18"/>
    </row>
    <row r="1191" spans="21:40" x14ac:dyDescent="0.25">
      <c r="U1191" s="26"/>
      <c r="V1191" s="20"/>
      <c r="W1191" s="20"/>
      <c r="X1191" s="22"/>
      <c r="Y1191" s="18"/>
      <c r="Z1191" s="18"/>
      <c r="AJ1191" s="24"/>
      <c r="AK1191" s="20"/>
      <c r="AL1191" s="20"/>
      <c r="AM1191" s="22"/>
      <c r="AN1191" s="18"/>
    </row>
    <row r="1192" spans="21:40" x14ac:dyDescent="0.25">
      <c r="U1192" s="26"/>
      <c r="V1192" s="20"/>
      <c r="W1192" s="20"/>
      <c r="X1192" s="22"/>
      <c r="Y1192" s="18"/>
      <c r="Z1192" s="18"/>
      <c r="AJ1192" s="24"/>
      <c r="AK1192" s="20"/>
      <c r="AL1192" s="20"/>
      <c r="AM1192" s="22"/>
      <c r="AN1192" s="18"/>
    </row>
    <row r="1193" spans="21:40" x14ac:dyDescent="0.25">
      <c r="U1193" s="26"/>
      <c r="V1193" s="20"/>
      <c r="W1193" s="20"/>
      <c r="X1193" s="22"/>
      <c r="Y1193" s="18"/>
      <c r="Z1193" s="18"/>
      <c r="AJ1193" s="24"/>
      <c r="AK1193" s="20"/>
      <c r="AL1193" s="20"/>
      <c r="AM1193" s="22"/>
      <c r="AN1193" s="18"/>
    </row>
    <row r="1194" spans="21:40" x14ac:dyDescent="0.25">
      <c r="U1194" s="26"/>
      <c r="V1194" s="20"/>
      <c r="W1194" s="20"/>
      <c r="X1194" s="22"/>
      <c r="Y1194" s="18"/>
      <c r="Z1194" s="18"/>
      <c r="AJ1194" s="24"/>
      <c r="AK1194" s="20"/>
      <c r="AL1194" s="20"/>
      <c r="AM1194" s="22"/>
      <c r="AN1194" s="18"/>
    </row>
    <row r="1195" spans="21:40" x14ac:dyDescent="0.25">
      <c r="U1195" s="26"/>
      <c r="V1195" s="20"/>
      <c r="W1195" s="20"/>
      <c r="X1195" s="22"/>
      <c r="Y1195" s="18"/>
      <c r="Z1195" s="18"/>
      <c r="AJ1195" s="24"/>
      <c r="AK1195" s="20"/>
      <c r="AL1195" s="20"/>
      <c r="AM1195" s="22"/>
      <c r="AN1195" s="18"/>
    </row>
    <row r="1196" spans="21:40" x14ac:dyDescent="0.25">
      <c r="U1196" s="26"/>
      <c r="V1196" s="20"/>
      <c r="W1196" s="20"/>
      <c r="X1196" s="22"/>
      <c r="Y1196" s="18"/>
      <c r="Z1196" s="18"/>
      <c r="AJ1196" s="24"/>
      <c r="AK1196" s="20"/>
      <c r="AL1196" s="20"/>
      <c r="AM1196" s="22"/>
      <c r="AN1196" s="18"/>
    </row>
    <row r="1197" spans="21:40" x14ac:dyDescent="0.25">
      <c r="U1197" s="26"/>
      <c r="V1197" s="20"/>
      <c r="W1197" s="20"/>
      <c r="X1197" s="22"/>
      <c r="Y1197" s="18"/>
      <c r="Z1197" s="18"/>
      <c r="AJ1197" s="24"/>
      <c r="AK1197" s="20"/>
      <c r="AL1197" s="20"/>
      <c r="AM1197" s="22"/>
      <c r="AN1197" s="18"/>
    </row>
    <row r="1198" spans="21:40" x14ac:dyDescent="0.25">
      <c r="U1198" s="26"/>
      <c r="V1198" s="20"/>
      <c r="W1198" s="20"/>
      <c r="X1198" s="22"/>
      <c r="Y1198" s="18"/>
      <c r="Z1198" s="18"/>
      <c r="AJ1198" s="24"/>
      <c r="AK1198" s="20"/>
      <c r="AL1198" s="20"/>
      <c r="AM1198" s="22"/>
      <c r="AN1198" s="18"/>
    </row>
    <row r="1199" spans="21:40" x14ac:dyDescent="0.25">
      <c r="U1199" s="26"/>
      <c r="V1199" s="20"/>
      <c r="W1199" s="20"/>
      <c r="X1199" s="22"/>
      <c r="Y1199" s="18"/>
      <c r="Z1199" s="18"/>
      <c r="AJ1199" s="24"/>
      <c r="AK1199" s="20"/>
      <c r="AL1199" s="20"/>
      <c r="AM1199" s="22"/>
      <c r="AN1199" s="18"/>
    </row>
    <row r="1200" spans="21:40" x14ac:dyDescent="0.25">
      <c r="U1200" s="26"/>
      <c r="V1200" s="20"/>
      <c r="W1200" s="20"/>
      <c r="X1200" s="22"/>
      <c r="Y1200" s="18"/>
      <c r="Z1200" s="18"/>
      <c r="AJ1200" s="24"/>
      <c r="AK1200" s="20"/>
      <c r="AL1200" s="20"/>
      <c r="AM1200" s="22"/>
      <c r="AN1200" s="18"/>
    </row>
    <row r="1201" spans="21:40" x14ac:dyDescent="0.25">
      <c r="U1201" s="26"/>
      <c r="V1201" s="20"/>
      <c r="W1201" s="20"/>
      <c r="X1201" s="22"/>
      <c r="Y1201" s="18"/>
      <c r="Z1201" s="18"/>
      <c r="AJ1201" s="24"/>
      <c r="AK1201" s="20"/>
      <c r="AL1201" s="20"/>
      <c r="AM1201" s="22"/>
      <c r="AN1201" s="18"/>
    </row>
    <row r="1202" spans="21:40" x14ac:dyDescent="0.25">
      <c r="U1202" s="26"/>
      <c r="V1202" s="20"/>
      <c r="W1202" s="20"/>
      <c r="X1202" s="22"/>
      <c r="Y1202" s="18"/>
      <c r="Z1202" s="18"/>
      <c r="AJ1202" s="24"/>
      <c r="AK1202" s="20"/>
      <c r="AL1202" s="20"/>
      <c r="AM1202" s="22"/>
      <c r="AN1202" s="18"/>
    </row>
    <row r="1203" spans="21:40" x14ac:dyDescent="0.25">
      <c r="U1203" s="26"/>
      <c r="V1203" s="20"/>
      <c r="W1203" s="20"/>
      <c r="X1203" s="22"/>
      <c r="Y1203" s="18"/>
      <c r="Z1203" s="18"/>
      <c r="AJ1203" s="24"/>
      <c r="AK1203" s="20"/>
      <c r="AL1203" s="20"/>
      <c r="AM1203" s="22"/>
      <c r="AN1203" s="18"/>
    </row>
    <row r="1204" spans="21:40" x14ac:dyDescent="0.25">
      <c r="U1204" s="30"/>
      <c r="V1204" s="20"/>
      <c r="W1204" s="20"/>
      <c r="X1204" s="22"/>
      <c r="Y1204" s="23"/>
      <c r="Z1204" s="23"/>
      <c r="AJ1204" s="24"/>
      <c r="AK1204" s="20"/>
      <c r="AL1204" s="20"/>
      <c r="AM1204" s="22"/>
      <c r="AN1204" s="18"/>
    </row>
    <row r="1205" spans="21:40" x14ac:dyDescent="0.25">
      <c r="U1205" s="26"/>
      <c r="V1205" s="20"/>
      <c r="W1205" s="20"/>
      <c r="X1205" s="22"/>
      <c r="Y1205" s="18"/>
      <c r="Z1205" s="18"/>
      <c r="AJ1205" s="24"/>
      <c r="AK1205" s="20"/>
      <c r="AL1205" s="20"/>
      <c r="AM1205" s="22"/>
      <c r="AN1205" s="18"/>
    </row>
    <row r="1206" spans="21:40" x14ac:dyDescent="0.25">
      <c r="U1206" s="26"/>
      <c r="V1206" s="20"/>
      <c r="W1206" s="20"/>
      <c r="X1206" s="22"/>
      <c r="Y1206" s="18"/>
      <c r="Z1206" s="18"/>
      <c r="AJ1206" s="24"/>
      <c r="AK1206" s="20"/>
      <c r="AL1206" s="20"/>
      <c r="AM1206" s="22"/>
      <c r="AN1206" s="18"/>
    </row>
    <row r="1207" spans="21:40" x14ac:dyDescent="0.25">
      <c r="U1207" s="26"/>
      <c r="V1207" s="20"/>
      <c r="W1207" s="20"/>
      <c r="X1207" s="22"/>
      <c r="Y1207" s="18"/>
      <c r="Z1207" s="18"/>
      <c r="AJ1207" s="24"/>
      <c r="AK1207" s="20"/>
      <c r="AL1207" s="20"/>
      <c r="AM1207" s="22"/>
      <c r="AN1207" s="18"/>
    </row>
    <row r="1208" spans="21:40" x14ac:dyDescent="0.25">
      <c r="U1208" s="26"/>
      <c r="V1208" s="20"/>
      <c r="W1208" s="20"/>
      <c r="X1208" s="22"/>
      <c r="Y1208" s="18"/>
      <c r="Z1208" s="18"/>
      <c r="AJ1208" s="24"/>
      <c r="AK1208" s="20"/>
      <c r="AL1208" s="20"/>
      <c r="AM1208" s="22"/>
      <c r="AN1208" s="18"/>
    </row>
    <row r="1209" spans="21:40" x14ac:dyDescent="0.25">
      <c r="U1209" s="26"/>
      <c r="V1209" s="20"/>
      <c r="W1209" s="20"/>
      <c r="X1209" s="22"/>
      <c r="Y1209" s="18"/>
      <c r="Z1209" s="18"/>
      <c r="AJ1209" s="24"/>
      <c r="AK1209" s="20"/>
      <c r="AL1209" s="20"/>
      <c r="AM1209" s="22"/>
      <c r="AN1209" s="18"/>
    </row>
    <row r="1210" spans="21:40" x14ac:dyDescent="0.25">
      <c r="U1210" s="26"/>
      <c r="V1210" s="20"/>
      <c r="W1210" s="20"/>
      <c r="X1210" s="22"/>
      <c r="Y1210" s="18"/>
      <c r="Z1210" s="18"/>
      <c r="AJ1210" s="24"/>
      <c r="AK1210" s="20"/>
      <c r="AL1210" s="20"/>
      <c r="AM1210" s="22"/>
      <c r="AN1210" s="18"/>
    </row>
    <row r="1211" spans="21:40" x14ac:dyDescent="0.25">
      <c r="U1211" s="26"/>
      <c r="V1211" s="20"/>
      <c r="W1211" s="20"/>
      <c r="X1211" s="22"/>
      <c r="Y1211" s="18"/>
      <c r="Z1211" s="18"/>
      <c r="AJ1211" s="19"/>
      <c r="AK1211" s="20"/>
      <c r="AL1211" s="20"/>
      <c r="AM1211" s="22"/>
      <c r="AN1211" s="23"/>
    </row>
    <row r="1212" spans="21:40" x14ac:dyDescent="0.25">
      <c r="U1212" s="26"/>
      <c r="V1212" s="20"/>
      <c r="W1212" s="20"/>
      <c r="X1212" s="22"/>
      <c r="Y1212" s="18"/>
      <c r="Z1212" s="18"/>
      <c r="AJ1212" s="24"/>
      <c r="AK1212" s="20"/>
      <c r="AL1212" s="20"/>
      <c r="AM1212" s="22"/>
      <c r="AN1212" s="18"/>
    </row>
    <row r="1213" spans="21:40" x14ac:dyDescent="0.25">
      <c r="U1213" s="26"/>
      <c r="V1213" s="20"/>
      <c r="W1213" s="20"/>
      <c r="X1213" s="22"/>
      <c r="Y1213" s="18"/>
      <c r="Z1213" s="18"/>
      <c r="AJ1213" s="24"/>
      <c r="AK1213" s="20"/>
      <c r="AL1213" s="20"/>
      <c r="AM1213" s="22"/>
      <c r="AN1213" s="18"/>
    </row>
    <row r="1214" spans="21:40" x14ac:dyDescent="0.25">
      <c r="U1214" s="26"/>
      <c r="V1214" s="20"/>
      <c r="W1214" s="20"/>
      <c r="X1214" s="22"/>
      <c r="Y1214" s="18"/>
      <c r="Z1214" s="18"/>
      <c r="AJ1214" s="24"/>
      <c r="AK1214" s="20"/>
      <c r="AL1214" s="20"/>
      <c r="AM1214" s="22"/>
      <c r="AN1214" s="18"/>
    </row>
    <row r="1215" spans="21:40" x14ac:dyDescent="0.25">
      <c r="U1215" s="26"/>
      <c r="V1215" s="20"/>
      <c r="W1215" s="20"/>
      <c r="X1215" s="22"/>
      <c r="Y1215" s="18"/>
      <c r="Z1215" s="18"/>
      <c r="AJ1215" s="24"/>
      <c r="AK1215" s="20"/>
      <c r="AL1215" s="20"/>
      <c r="AM1215" s="22"/>
      <c r="AN1215" s="18"/>
    </row>
    <row r="1216" spans="21:40" x14ac:dyDescent="0.25">
      <c r="U1216" s="26"/>
      <c r="V1216" s="20"/>
      <c r="W1216" s="20"/>
      <c r="X1216" s="22"/>
      <c r="Y1216" s="18"/>
      <c r="Z1216" s="18"/>
      <c r="AJ1216" s="24"/>
      <c r="AK1216" s="20"/>
      <c r="AL1216" s="20"/>
      <c r="AM1216" s="22"/>
      <c r="AN1216" s="18"/>
    </row>
    <row r="1217" spans="21:40" x14ac:dyDescent="0.25">
      <c r="U1217" s="26"/>
      <c r="V1217" s="20"/>
      <c r="W1217" s="20"/>
      <c r="X1217" s="22"/>
      <c r="Y1217" s="18"/>
      <c r="Z1217" s="18"/>
      <c r="AJ1217" s="24"/>
      <c r="AK1217" s="20"/>
      <c r="AL1217" s="20"/>
      <c r="AM1217" s="22"/>
      <c r="AN1217" s="18"/>
    </row>
    <row r="1218" spans="21:40" x14ac:dyDescent="0.25">
      <c r="U1218" s="26"/>
      <c r="V1218" s="20"/>
      <c r="W1218" s="20"/>
      <c r="X1218" s="22"/>
      <c r="Y1218" s="18"/>
      <c r="Z1218" s="18"/>
      <c r="AJ1218" s="24"/>
      <c r="AK1218" s="20"/>
      <c r="AL1218" s="20"/>
      <c r="AM1218" s="22"/>
      <c r="AN1218" s="18"/>
    </row>
    <row r="1219" spans="21:40" x14ac:dyDescent="0.25">
      <c r="U1219" s="26"/>
      <c r="V1219" s="20"/>
      <c r="W1219" s="20"/>
      <c r="X1219" s="22"/>
      <c r="Y1219" s="18"/>
      <c r="Z1219" s="18"/>
      <c r="AJ1219" s="24"/>
      <c r="AK1219" s="20"/>
      <c r="AL1219" s="20"/>
      <c r="AM1219" s="22"/>
      <c r="AN1219" s="18"/>
    </row>
    <row r="1220" spans="21:40" x14ac:dyDescent="0.25">
      <c r="U1220" s="26"/>
      <c r="V1220" s="20"/>
      <c r="W1220" s="20"/>
      <c r="X1220" s="22"/>
      <c r="Y1220" s="18"/>
      <c r="Z1220" s="18"/>
      <c r="AJ1220" s="24"/>
      <c r="AK1220" s="20"/>
      <c r="AL1220" s="20"/>
      <c r="AM1220" s="22"/>
      <c r="AN1220" s="18"/>
    </row>
    <row r="1221" spans="21:40" x14ac:dyDescent="0.25">
      <c r="U1221" s="26"/>
      <c r="V1221" s="20"/>
      <c r="W1221" s="20"/>
      <c r="X1221" s="22"/>
      <c r="Y1221" s="18"/>
      <c r="Z1221" s="18"/>
      <c r="AJ1221" s="24"/>
      <c r="AK1221" s="20"/>
      <c r="AL1221" s="20"/>
      <c r="AM1221" s="22"/>
      <c r="AN1221" s="18"/>
    </row>
    <row r="1222" spans="21:40" x14ac:dyDescent="0.25">
      <c r="U1222" s="26"/>
      <c r="V1222" s="20"/>
      <c r="W1222" s="20"/>
      <c r="X1222" s="22"/>
      <c r="Y1222" s="18"/>
      <c r="Z1222" s="18"/>
      <c r="AJ1222" s="24"/>
      <c r="AK1222" s="20"/>
      <c r="AL1222" s="20"/>
      <c r="AM1222" s="22"/>
      <c r="AN1222" s="18"/>
    </row>
    <row r="1223" spans="21:40" x14ac:dyDescent="0.25">
      <c r="U1223" s="26"/>
      <c r="V1223" s="20"/>
      <c r="W1223" s="20"/>
      <c r="X1223" s="22"/>
      <c r="Y1223" s="18"/>
      <c r="Z1223" s="18"/>
      <c r="AJ1223" s="24"/>
      <c r="AK1223" s="20"/>
      <c r="AL1223" s="20"/>
      <c r="AM1223" s="22"/>
      <c r="AN1223" s="18"/>
    </row>
    <row r="1224" spans="21:40" x14ac:dyDescent="0.25">
      <c r="U1224" s="26"/>
      <c r="V1224" s="20"/>
      <c r="W1224" s="20"/>
      <c r="X1224" s="22"/>
      <c r="Y1224" s="18"/>
      <c r="Z1224" s="18"/>
      <c r="AJ1224" s="24"/>
      <c r="AK1224" s="20"/>
      <c r="AL1224" s="20"/>
      <c r="AM1224" s="22"/>
      <c r="AN1224" s="18"/>
    </row>
    <row r="1225" spans="21:40" x14ac:dyDescent="0.25">
      <c r="U1225" s="26"/>
      <c r="V1225" s="20"/>
      <c r="W1225" s="20"/>
      <c r="X1225" s="22"/>
      <c r="Y1225" s="18"/>
      <c r="Z1225" s="18"/>
      <c r="AJ1225" s="24"/>
      <c r="AK1225" s="20"/>
      <c r="AL1225" s="20"/>
      <c r="AM1225" s="22"/>
      <c r="AN1225" s="18"/>
    </row>
    <row r="1226" spans="21:40" x14ac:dyDescent="0.25">
      <c r="U1226" s="26"/>
      <c r="V1226" s="20"/>
      <c r="W1226" s="20"/>
      <c r="X1226" s="22"/>
      <c r="Y1226" s="18"/>
      <c r="Z1226" s="18"/>
      <c r="AJ1226" s="24"/>
      <c r="AK1226" s="20"/>
      <c r="AL1226" s="20"/>
      <c r="AM1226" s="22"/>
      <c r="AN1226" s="18"/>
    </row>
    <row r="1227" spans="21:40" x14ac:dyDescent="0.25">
      <c r="U1227" s="26"/>
      <c r="V1227" s="20"/>
      <c r="W1227" s="20"/>
      <c r="X1227" s="22"/>
      <c r="Y1227" s="18"/>
      <c r="Z1227" s="18"/>
      <c r="AJ1227" s="24"/>
      <c r="AK1227" s="20"/>
      <c r="AL1227" s="20"/>
      <c r="AM1227" s="22"/>
      <c r="AN1227" s="18"/>
    </row>
    <row r="1228" spans="21:40" x14ac:dyDescent="0.25">
      <c r="U1228" s="26"/>
      <c r="V1228" s="20"/>
      <c r="W1228" s="20"/>
      <c r="X1228" s="22"/>
      <c r="Y1228" s="18"/>
      <c r="Z1228" s="18"/>
      <c r="AJ1228" s="24"/>
      <c r="AK1228" s="20"/>
      <c r="AL1228" s="20"/>
      <c r="AM1228" s="22"/>
      <c r="AN1228" s="18"/>
    </row>
    <row r="1229" spans="21:40" x14ac:dyDescent="0.25">
      <c r="U1229" s="30"/>
      <c r="V1229" s="20"/>
      <c r="W1229" s="20"/>
      <c r="X1229" s="22"/>
      <c r="Y1229" s="23"/>
      <c r="Z1229" s="23"/>
      <c r="AJ1229" s="19"/>
      <c r="AK1229" s="20"/>
      <c r="AL1229" s="20"/>
      <c r="AM1229" s="22"/>
      <c r="AN1229" s="23"/>
    </row>
    <row r="1230" spans="21:40" x14ac:dyDescent="0.25">
      <c r="U1230" s="26"/>
      <c r="V1230" s="20"/>
      <c r="W1230" s="20"/>
      <c r="X1230" s="22"/>
      <c r="Y1230" s="18"/>
      <c r="Z1230" s="18"/>
      <c r="AJ1230" s="24"/>
      <c r="AK1230" s="20"/>
      <c r="AL1230" s="20"/>
      <c r="AM1230" s="22"/>
      <c r="AN1230" s="23"/>
    </row>
    <row r="1231" spans="21:40" x14ac:dyDescent="0.25">
      <c r="U1231" s="26"/>
      <c r="V1231" s="20"/>
      <c r="W1231" s="20"/>
      <c r="X1231" s="22"/>
      <c r="Y1231" s="18"/>
      <c r="Z1231" s="18"/>
      <c r="AJ1231" s="24"/>
      <c r="AK1231" s="20"/>
      <c r="AL1231" s="20"/>
      <c r="AM1231" s="22"/>
      <c r="AN1231" s="18"/>
    </row>
    <row r="1232" spans="21:40" x14ac:dyDescent="0.25">
      <c r="U1232" s="26"/>
      <c r="V1232" s="20"/>
      <c r="W1232" s="20"/>
      <c r="X1232" s="22"/>
      <c r="Y1232" s="18"/>
      <c r="Z1232" s="18"/>
      <c r="AJ1232" s="24"/>
      <c r="AK1232" s="20"/>
      <c r="AL1232" s="20"/>
      <c r="AM1232" s="22"/>
      <c r="AN1232" s="18"/>
    </row>
    <row r="1233" spans="21:40" x14ac:dyDescent="0.25">
      <c r="U1233" s="26"/>
      <c r="V1233" s="20"/>
      <c r="W1233" s="20"/>
      <c r="X1233" s="22"/>
      <c r="Y1233" s="18"/>
      <c r="Z1233" s="18"/>
      <c r="AJ1233" s="24"/>
      <c r="AK1233" s="20"/>
      <c r="AL1233" s="20"/>
      <c r="AM1233" s="22"/>
      <c r="AN1233" s="18"/>
    </row>
    <row r="1234" spans="21:40" x14ac:dyDescent="0.25">
      <c r="U1234" s="26"/>
      <c r="V1234" s="20"/>
      <c r="W1234" s="20"/>
      <c r="X1234" s="22"/>
      <c r="Y1234" s="18"/>
      <c r="Z1234" s="18"/>
      <c r="AJ1234" s="24"/>
      <c r="AK1234" s="20"/>
      <c r="AL1234" s="20"/>
      <c r="AM1234" s="22"/>
      <c r="AN1234" s="18"/>
    </row>
    <row r="1235" spans="21:40" x14ac:dyDescent="0.25">
      <c r="U1235" s="26"/>
      <c r="V1235" s="20"/>
      <c r="W1235" s="20"/>
      <c r="X1235" s="22"/>
      <c r="Y1235" s="18"/>
      <c r="Z1235" s="18"/>
      <c r="AJ1235" s="24"/>
      <c r="AK1235" s="20"/>
      <c r="AL1235" s="20"/>
      <c r="AM1235" s="22"/>
      <c r="AN1235" s="18"/>
    </row>
    <row r="1236" spans="21:40" x14ac:dyDescent="0.25">
      <c r="U1236" s="26"/>
      <c r="V1236" s="20"/>
      <c r="W1236" s="20"/>
      <c r="X1236" s="22"/>
      <c r="Y1236" s="18"/>
      <c r="Z1236" s="18"/>
      <c r="AJ1236" s="24"/>
      <c r="AK1236" s="20"/>
      <c r="AL1236" s="20"/>
      <c r="AM1236" s="22"/>
      <c r="AN1236" s="18"/>
    </row>
    <row r="1237" spans="21:40" x14ac:dyDescent="0.25">
      <c r="U1237" s="26"/>
      <c r="V1237" s="20"/>
      <c r="W1237" s="20"/>
      <c r="X1237" s="22"/>
      <c r="Y1237" s="18"/>
      <c r="Z1237" s="18"/>
      <c r="AJ1237" s="24"/>
      <c r="AK1237" s="20"/>
      <c r="AL1237" s="20"/>
      <c r="AM1237" s="22"/>
      <c r="AN1237" s="18"/>
    </row>
    <row r="1238" spans="21:40" x14ac:dyDescent="0.25">
      <c r="U1238" s="26"/>
      <c r="V1238" s="20"/>
      <c r="W1238" s="20"/>
      <c r="X1238" s="22"/>
      <c r="Y1238" s="18"/>
      <c r="Z1238" s="18"/>
      <c r="AJ1238" s="24"/>
      <c r="AK1238" s="20"/>
      <c r="AL1238" s="20"/>
      <c r="AM1238" s="22"/>
      <c r="AN1238" s="18"/>
    </row>
    <row r="1239" spans="21:40" x14ac:dyDescent="0.25">
      <c r="U1239" s="26"/>
      <c r="V1239" s="20"/>
      <c r="W1239" s="20"/>
      <c r="X1239" s="22"/>
      <c r="Y1239" s="18"/>
      <c r="Z1239" s="18"/>
      <c r="AJ1239" s="24"/>
      <c r="AK1239" s="20"/>
      <c r="AL1239" s="20"/>
      <c r="AM1239" s="22"/>
      <c r="AN1239" s="18"/>
    </row>
    <row r="1240" spans="21:40" x14ac:dyDescent="0.25">
      <c r="U1240" s="26"/>
      <c r="V1240" s="20"/>
      <c r="W1240" s="20"/>
      <c r="X1240" s="22"/>
      <c r="Y1240" s="18"/>
      <c r="Z1240" s="18"/>
      <c r="AJ1240" s="24"/>
      <c r="AK1240" s="20"/>
      <c r="AL1240" s="20"/>
      <c r="AM1240" s="22"/>
      <c r="AN1240" s="18"/>
    </row>
    <row r="1241" spans="21:40" x14ac:dyDescent="0.25">
      <c r="U1241" s="26"/>
      <c r="V1241" s="20"/>
      <c r="W1241" s="20"/>
      <c r="X1241" s="22"/>
      <c r="Y1241" s="18"/>
      <c r="Z1241" s="18"/>
      <c r="AJ1241" s="24"/>
      <c r="AK1241" s="20"/>
      <c r="AL1241" s="20"/>
      <c r="AM1241" s="22"/>
      <c r="AN1241" s="18"/>
    </row>
    <row r="1242" spans="21:40" x14ac:dyDescent="0.25">
      <c r="U1242" s="26"/>
      <c r="V1242" s="20"/>
      <c r="W1242" s="20"/>
      <c r="X1242" s="22"/>
      <c r="Y1242" s="18"/>
      <c r="Z1242" s="18"/>
      <c r="AJ1242" s="24"/>
      <c r="AK1242" s="20"/>
      <c r="AL1242" s="20"/>
      <c r="AM1242" s="22"/>
      <c r="AN1242" s="18"/>
    </row>
    <row r="1243" spans="21:40" x14ac:dyDescent="0.25">
      <c r="U1243" s="26"/>
      <c r="V1243" s="20"/>
      <c r="W1243" s="20"/>
      <c r="X1243" s="22"/>
      <c r="Y1243" s="18"/>
      <c r="Z1243" s="18"/>
      <c r="AJ1243" s="24"/>
      <c r="AK1243" s="20"/>
      <c r="AL1243" s="20"/>
      <c r="AM1243" s="22"/>
      <c r="AN1243" s="18"/>
    </row>
    <row r="1244" spans="21:40" x14ac:dyDescent="0.25">
      <c r="U1244" s="26"/>
      <c r="V1244" s="20"/>
      <c r="W1244" s="20"/>
      <c r="X1244" s="22"/>
      <c r="Y1244" s="18"/>
      <c r="Z1244" s="18"/>
      <c r="AJ1244" s="24"/>
      <c r="AK1244" s="20"/>
      <c r="AL1244" s="20"/>
      <c r="AM1244" s="22"/>
      <c r="AN1244" s="18"/>
    </row>
    <row r="1245" spans="21:40" x14ac:dyDescent="0.25">
      <c r="U1245" s="26"/>
      <c r="V1245" s="20"/>
      <c r="W1245" s="20"/>
      <c r="X1245" s="22"/>
      <c r="Y1245" s="18"/>
      <c r="Z1245" s="18"/>
      <c r="AJ1245" s="24"/>
      <c r="AK1245" s="20"/>
      <c r="AL1245" s="20"/>
      <c r="AM1245" s="22"/>
      <c r="AN1245" s="18"/>
    </row>
    <row r="1246" spans="21:40" x14ac:dyDescent="0.25">
      <c r="U1246" s="26"/>
      <c r="V1246" s="20"/>
      <c r="W1246" s="20"/>
      <c r="X1246" s="22"/>
      <c r="Y1246" s="18"/>
      <c r="Z1246" s="18"/>
      <c r="AJ1246" s="24"/>
      <c r="AK1246" s="20"/>
      <c r="AL1246" s="20"/>
      <c r="AM1246" s="22"/>
      <c r="AN1246" s="18"/>
    </row>
    <row r="1247" spans="21:40" x14ac:dyDescent="0.25">
      <c r="U1247" s="30"/>
      <c r="V1247" s="20"/>
      <c r="W1247" s="20"/>
      <c r="X1247" s="22"/>
      <c r="Y1247" s="23"/>
      <c r="Z1247" s="23"/>
      <c r="AJ1247" s="24"/>
      <c r="AK1247" s="20"/>
      <c r="AL1247" s="20"/>
      <c r="AM1247" s="22"/>
      <c r="AN1247" s="18"/>
    </row>
    <row r="1248" spans="21:40" x14ac:dyDescent="0.25">
      <c r="U1248" s="26"/>
      <c r="V1248" s="20"/>
      <c r="W1248" s="20"/>
      <c r="X1248" s="22"/>
      <c r="Y1248" s="23"/>
      <c r="Z1248" s="23"/>
      <c r="AJ1248" s="24"/>
      <c r="AK1248" s="20"/>
      <c r="AL1248" s="20"/>
      <c r="AM1248" s="22"/>
      <c r="AN1248" s="18"/>
    </row>
    <row r="1249" spans="21:40" x14ac:dyDescent="0.25">
      <c r="U1249" s="26"/>
      <c r="V1249" s="20"/>
      <c r="W1249" s="20"/>
      <c r="X1249" s="22"/>
      <c r="Y1249" s="18"/>
      <c r="Z1249" s="18"/>
      <c r="AJ1249" s="24"/>
      <c r="AK1249" s="20"/>
      <c r="AL1249" s="20"/>
      <c r="AM1249" s="22"/>
      <c r="AN1249" s="18"/>
    </row>
    <row r="1250" spans="21:40" x14ac:dyDescent="0.25">
      <c r="U1250" s="26"/>
      <c r="V1250" s="20"/>
      <c r="W1250" s="20"/>
      <c r="X1250" s="22"/>
      <c r="Y1250" s="18"/>
      <c r="Z1250" s="18"/>
      <c r="AJ1250" s="19"/>
      <c r="AK1250" s="20"/>
      <c r="AL1250" s="20"/>
      <c r="AM1250" s="22"/>
      <c r="AN1250" s="23"/>
    </row>
    <row r="1251" spans="21:40" x14ac:dyDescent="0.25">
      <c r="U1251" s="26"/>
      <c r="V1251" s="20"/>
      <c r="W1251" s="20"/>
      <c r="X1251" s="22"/>
      <c r="Y1251" s="18"/>
      <c r="Z1251" s="18"/>
      <c r="AJ1251" s="24"/>
      <c r="AK1251" s="20"/>
      <c r="AL1251" s="20"/>
      <c r="AM1251" s="22"/>
      <c r="AN1251" s="18"/>
    </row>
    <row r="1252" spans="21:40" x14ac:dyDescent="0.25">
      <c r="U1252" s="26"/>
      <c r="V1252" s="20"/>
      <c r="W1252" s="20"/>
      <c r="X1252" s="22"/>
      <c r="Y1252" s="18"/>
      <c r="Z1252" s="18"/>
      <c r="AJ1252" s="24"/>
      <c r="AK1252" s="20"/>
      <c r="AL1252" s="20"/>
      <c r="AM1252" s="22"/>
      <c r="AN1252" s="18"/>
    </row>
    <row r="1253" spans="21:40" x14ac:dyDescent="0.25">
      <c r="U1253" s="26"/>
      <c r="V1253" s="20"/>
      <c r="W1253" s="20"/>
      <c r="X1253" s="22"/>
      <c r="Y1253" s="18"/>
      <c r="Z1253" s="18"/>
      <c r="AJ1253" s="24"/>
      <c r="AK1253" s="20"/>
      <c r="AL1253" s="20"/>
      <c r="AM1253" s="22"/>
      <c r="AN1253" s="18"/>
    </row>
    <row r="1254" spans="21:40" x14ac:dyDescent="0.25">
      <c r="U1254" s="26"/>
      <c r="V1254" s="20"/>
      <c r="W1254" s="20"/>
      <c r="X1254" s="22"/>
      <c r="Y1254" s="18"/>
      <c r="Z1254" s="18"/>
      <c r="AJ1254" s="24"/>
      <c r="AK1254" s="20"/>
      <c r="AL1254" s="20"/>
      <c r="AM1254" s="22"/>
      <c r="AN1254" s="18"/>
    </row>
    <row r="1255" spans="21:40" x14ac:dyDescent="0.25">
      <c r="U1255" s="26"/>
      <c r="V1255" s="20"/>
      <c r="W1255" s="20"/>
      <c r="X1255" s="22"/>
      <c r="Y1255" s="18"/>
      <c r="Z1255" s="18"/>
      <c r="AJ1255" s="24"/>
      <c r="AK1255" s="20"/>
      <c r="AL1255" s="20"/>
      <c r="AM1255" s="22"/>
      <c r="AN1255" s="18"/>
    </row>
    <row r="1256" spans="21:40" x14ac:dyDescent="0.25">
      <c r="U1256" s="26"/>
      <c r="V1256" s="20"/>
      <c r="W1256" s="20"/>
      <c r="X1256" s="22"/>
      <c r="Y1256" s="18"/>
      <c r="Z1256" s="18"/>
      <c r="AJ1256" s="24"/>
      <c r="AK1256" s="20"/>
      <c r="AL1256" s="20"/>
      <c r="AM1256" s="22"/>
      <c r="AN1256" s="18"/>
    </row>
    <row r="1257" spans="21:40" x14ac:dyDescent="0.25">
      <c r="U1257" s="26"/>
      <c r="V1257" s="20"/>
      <c r="W1257" s="20"/>
      <c r="X1257" s="22"/>
      <c r="Y1257" s="18"/>
      <c r="Z1257" s="18"/>
      <c r="AJ1257" s="24"/>
      <c r="AK1257" s="20"/>
      <c r="AL1257" s="20"/>
      <c r="AM1257" s="22"/>
      <c r="AN1257" s="18"/>
    </row>
    <row r="1258" spans="21:40" x14ac:dyDescent="0.25">
      <c r="U1258" s="26"/>
      <c r="V1258" s="20"/>
      <c r="W1258" s="20"/>
      <c r="X1258" s="22"/>
      <c r="Y1258" s="18"/>
      <c r="Z1258" s="18"/>
      <c r="AJ1258" s="24"/>
      <c r="AK1258" s="20"/>
      <c r="AL1258" s="20"/>
      <c r="AM1258" s="22"/>
      <c r="AN1258" s="18"/>
    </row>
    <row r="1259" spans="21:40" x14ac:dyDescent="0.25">
      <c r="U1259" s="26"/>
      <c r="V1259" s="20"/>
      <c r="W1259" s="20"/>
      <c r="X1259" s="22"/>
      <c r="Y1259" s="18"/>
      <c r="Z1259" s="18"/>
      <c r="AJ1259" s="24"/>
      <c r="AK1259" s="20"/>
      <c r="AL1259" s="20"/>
      <c r="AM1259" s="22"/>
      <c r="AN1259" s="18"/>
    </row>
    <row r="1260" spans="21:40" x14ac:dyDescent="0.25">
      <c r="U1260" s="26"/>
      <c r="V1260" s="20"/>
      <c r="W1260" s="20"/>
      <c r="X1260" s="22"/>
      <c r="Y1260" s="18"/>
      <c r="Z1260" s="18"/>
      <c r="AJ1260" s="24"/>
      <c r="AK1260" s="20"/>
      <c r="AL1260" s="20"/>
      <c r="AM1260" s="22"/>
      <c r="AN1260" s="18"/>
    </row>
    <row r="1261" spans="21:40" x14ac:dyDescent="0.25">
      <c r="U1261" s="26"/>
      <c r="V1261" s="20"/>
      <c r="W1261" s="20"/>
      <c r="X1261" s="22"/>
      <c r="Y1261" s="18"/>
      <c r="Z1261" s="18"/>
      <c r="AJ1261" s="24"/>
      <c r="AK1261" s="20"/>
      <c r="AL1261" s="20"/>
      <c r="AM1261" s="22"/>
      <c r="AN1261" s="18"/>
    </row>
    <row r="1262" spans="21:40" x14ac:dyDescent="0.25">
      <c r="U1262" s="26"/>
      <c r="V1262" s="20"/>
      <c r="W1262" s="20"/>
      <c r="X1262" s="22"/>
      <c r="Y1262" s="18"/>
      <c r="Z1262" s="18"/>
      <c r="AJ1262" s="24"/>
      <c r="AK1262" s="20"/>
      <c r="AL1262" s="20"/>
      <c r="AM1262" s="22"/>
      <c r="AN1262" s="18"/>
    </row>
    <row r="1263" spans="21:40" x14ac:dyDescent="0.25">
      <c r="U1263" s="26"/>
      <c r="V1263" s="20"/>
      <c r="W1263" s="20"/>
      <c r="X1263" s="22"/>
      <c r="Y1263" s="18"/>
      <c r="Z1263" s="18"/>
      <c r="AJ1263" s="24"/>
      <c r="AK1263" s="20"/>
      <c r="AL1263" s="20"/>
      <c r="AM1263" s="22"/>
      <c r="AN1263" s="18"/>
    </row>
    <row r="1264" spans="21:40" x14ac:dyDescent="0.25">
      <c r="U1264" s="26"/>
      <c r="V1264" s="20"/>
      <c r="W1264" s="20"/>
      <c r="X1264" s="22"/>
      <c r="Y1264" s="18"/>
      <c r="Z1264" s="18"/>
      <c r="AJ1264" s="24"/>
      <c r="AK1264" s="20"/>
      <c r="AL1264" s="20"/>
      <c r="AM1264" s="22"/>
      <c r="AN1264" s="18"/>
    </row>
    <row r="1265" spans="21:40" x14ac:dyDescent="0.25">
      <c r="U1265" s="26"/>
      <c r="V1265" s="20"/>
      <c r="W1265" s="20"/>
      <c r="X1265" s="22"/>
      <c r="Y1265" s="18"/>
      <c r="Z1265" s="18"/>
      <c r="AJ1265" s="24"/>
      <c r="AK1265" s="20"/>
      <c r="AL1265" s="20"/>
      <c r="AM1265" s="22"/>
      <c r="AN1265" s="18"/>
    </row>
    <row r="1266" spans="21:40" x14ac:dyDescent="0.25">
      <c r="U1266" s="26"/>
      <c r="V1266" s="20"/>
      <c r="W1266" s="20"/>
      <c r="X1266" s="22"/>
      <c r="Y1266" s="18"/>
      <c r="Z1266" s="18"/>
      <c r="AJ1266" s="24"/>
      <c r="AK1266" s="20"/>
      <c r="AL1266" s="20"/>
      <c r="AM1266" s="22"/>
      <c r="AN1266" s="18"/>
    </row>
    <row r="1267" spans="21:40" x14ac:dyDescent="0.25">
      <c r="U1267" s="26"/>
      <c r="V1267" s="20"/>
      <c r="W1267" s="20"/>
      <c r="X1267" s="22"/>
      <c r="Y1267" s="18"/>
      <c r="Z1267" s="18"/>
      <c r="AJ1267" s="24"/>
      <c r="AK1267" s="20"/>
      <c r="AL1267" s="20"/>
      <c r="AM1267" s="22"/>
      <c r="AN1267" s="18"/>
    </row>
    <row r="1268" spans="21:40" x14ac:dyDescent="0.25">
      <c r="U1268" s="30"/>
      <c r="V1268" s="20"/>
      <c r="W1268" s="20"/>
      <c r="X1268" s="22"/>
      <c r="Y1268" s="23"/>
      <c r="Z1268" s="23"/>
      <c r="AJ1268" s="24"/>
      <c r="AK1268" s="20"/>
      <c r="AL1268" s="20"/>
      <c r="AM1268" s="22"/>
      <c r="AN1268" s="18"/>
    </row>
    <row r="1269" spans="21:40" x14ac:dyDescent="0.25">
      <c r="U1269" s="26"/>
      <c r="V1269" s="20"/>
      <c r="W1269" s="20"/>
      <c r="X1269" s="22"/>
      <c r="Y1269" s="18"/>
      <c r="Z1269" s="18"/>
      <c r="AJ1269" s="24"/>
      <c r="AK1269" s="20"/>
      <c r="AL1269" s="20"/>
      <c r="AM1269" s="22"/>
      <c r="AN1269" s="18"/>
    </row>
    <row r="1270" spans="21:40" x14ac:dyDescent="0.25">
      <c r="U1270" s="26"/>
      <c r="V1270" s="20"/>
      <c r="W1270" s="20"/>
      <c r="X1270" s="22"/>
      <c r="Y1270" s="18"/>
      <c r="Z1270" s="18"/>
      <c r="AJ1270" s="24"/>
      <c r="AK1270" s="20"/>
      <c r="AL1270" s="20"/>
      <c r="AM1270" s="22"/>
      <c r="AN1270" s="18"/>
    </row>
    <row r="1271" spans="21:40" x14ac:dyDescent="0.25">
      <c r="U1271" s="26"/>
      <c r="V1271" s="20"/>
      <c r="W1271" s="20"/>
      <c r="X1271" s="22"/>
      <c r="Y1271" s="18"/>
      <c r="Z1271" s="18"/>
      <c r="AJ1271" s="24"/>
      <c r="AK1271" s="20"/>
      <c r="AL1271" s="20"/>
      <c r="AM1271" s="22"/>
      <c r="AN1271" s="18"/>
    </row>
    <row r="1272" spans="21:40" x14ac:dyDescent="0.25">
      <c r="U1272" s="26"/>
      <c r="V1272" s="20"/>
      <c r="W1272" s="20"/>
      <c r="X1272" s="22"/>
      <c r="Y1272" s="18"/>
      <c r="Z1272" s="18"/>
      <c r="AJ1272" s="24"/>
      <c r="AK1272" s="20"/>
      <c r="AL1272" s="20"/>
      <c r="AM1272" s="22"/>
      <c r="AN1272" s="18"/>
    </row>
    <row r="1273" spans="21:40" x14ac:dyDescent="0.25">
      <c r="U1273" s="26"/>
      <c r="V1273" s="20"/>
      <c r="W1273" s="20"/>
      <c r="X1273" s="22"/>
      <c r="Y1273" s="18"/>
      <c r="Z1273" s="18"/>
      <c r="AJ1273" s="24"/>
      <c r="AK1273" s="20"/>
      <c r="AL1273" s="20"/>
      <c r="AM1273" s="22"/>
      <c r="AN1273" s="18"/>
    </row>
    <row r="1274" spans="21:40" x14ac:dyDescent="0.25">
      <c r="U1274" s="26"/>
      <c r="V1274" s="20"/>
      <c r="W1274" s="20"/>
      <c r="X1274" s="22"/>
      <c r="Y1274" s="18"/>
      <c r="Z1274" s="18"/>
      <c r="AJ1274" s="24"/>
      <c r="AK1274" s="20"/>
      <c r="AL1274" s="20"/>
      <c r="AM1274" s="22"/>
      <c r="AN1274" s="18"/>
    </row>
    <row r="1275" spans="21:40" x14ac:dyDescent="0.25">
      <c r="U1275" s="26"/>
      <c r="V1275" s="20"/>
      <c r="W1275" s="20"/>
      <c r="X1275" s="22"/>
      <c r="Y1275" s="18"/>
      <c r="Z1275" s="18"/>
      <c r="AJ1275" s="24"/>
      <c r="AK1275" s="20"/>
      <c r="AL1275" s="20"/>
      <c r="AM1275" s="22"/>
      <c r="AN1275" s="18"/>
    </row>
    <row r="1276" spans="21:40" x14ac:dyDescent="0.25">
      <c r="U1276" s="26"/>
      <c r="V1276" s="20"/>
      <c r="W1276" s="20"/>
      <c r="X1276" s="22"/>
      <c r="Y1276" s="18"/>
      <c r="Z1276" s="18"/>
      <c r="AJ1276" s="24"/>
      <c r="AK1276" s="20"/>
      <c r="AL1276" s="20"/>
      <c r="AM1276" s="22"/>
      <c r="AN1276" s="18"/>
    </row>
    <row r="1277" spans="21:40" x14ac:dyDescent="0.25">
      <c r="U1277" s="26"/>
      <c r="V1277" s="20"/>
      <c r="W1277" s="20"/>
      <c r="X1277" s="22"/>
      <c r="Y1277" s="18"/>
      <c r="Z1277" s="18"/>
      <c r="AJ1277" s="24"/>
      <c r="AK1277" s="20"/>
      <c r="AL1277" s="20"/>
      <c r="AM1277" s="22"/>
      <c r="AN1277" s="18"/>
    </row>
    <row r="1278" spans="21:40" x14ac:dyDescent="0.25">
      <c r="U1278" s="26"/>
      <c r="V1278" s="20"/>
      <c r="W1278" s="20"/>
      <c r="X1278" s="22"/>
      <c r="Y1278" s="18"/>
      <c r="Z1278" s="18"/>
      <c r="AJ1278" s="24"/>
      <c r="AK1278" s="20"/>
      <c r="AL1278" s="20"/>
      <c r="AM1278" s="22"/>
      <c r="AN1278" s="18"/>
    </row>
    <row r="1279" spans="21:40" x14ac:dyDescent="0.25">
      <c r="U1279" s="26"/>
      <c r="V1279" s="20"/>
      <c r="W1279" s="20"/>
      <c r="X1279" s="22"/>
      <c r="Y1279" s="18"/>
      <c r="Z1279" s="18"/>
      <c r="AJ1279" s="24"/>
      <c r="AK1279" s="20"/>
      <c r="AL1279" s="20"/>
      <c r="AM1279" s="22"/>
      <c r="AN1279" s="18"/>
    </row>
    <row r="1280" spans="21:40" x14ac:dyDescent="0.25">
      <c r="U1280" s="26"/>
      <c r="V1280" s="20"/>
      <c r="W1280" s="20"/>
      <c r="X1280" s="22"/>
      <c r="Y1280" s="18"/>
      <c r="Z1280" s="18"/>
      <c r="AJ1280" s="24"/>
      <c r="AK1280" s="20"/>
      <c r="AL1280" s="20"/>
      <c r="AM1280" s="22"/>
      <c r="AN1280" s="18"/>
    </row>
    <row r="1281" spans="21:40" x14ac:dyDescent="0.25">
      <c r="U1281" s="26"/>
      <c r="V1281" s="20"/>
      <c r="W1281" s="20"/>
      <c r="X1281" s="22"/>
      <c r="Y1281" s="18"/>
      <c r="Z1281" s="18"/>
      <c r="AJ1281" s="24"/>
      <c r="AK1281" s="20"/>
      <c r="AL1281" s="20"/>
      <c r="AM1281" s="22"/>
      <c r="AN1281" s="18"/>
    </row>
    <row r="1282" spans="21:40" x14ac:dyDescent="0.25">
      <c r="U1282" s="26"/>
      <c r="V1282" s="20"/>
      <c r="W1282" s="20"/>
      <c r="X1282" s="22"/>
      <c r="Y1282" s="18"/>
      <c r="Z1282" s="18"/>
      <c r="AJ1282" s="24"/>
      <c r="AK1282" s="20"/>
      <c r="AL1282" s="20"/>
      <c r="AM1282" s="22"/>
      <c r="AN1282" s="18"/>
    </row>
    <row r="1283" spans="21:40" x14ac:dyDescent="0.25">
      <c r="U1283" s="26"/>
      <c r="V1283" s="20"/>
      <c r="W1283" s="20"/>
      <c r="X1283" s="22"/>
      <c r="Y1283" s="18"/>
      <c r="Z1283" s="18"/>
      <c r="AJ1283" s="24"/>
      <c r="AK1283" s="20"/>
      <c r="AL1283" s="20"/>
      <c r="AM1283" s="22"/>
      <c r="AN1283" s="18"/>
    </row>
    <row r="1284" spans="21:40" x14ac:dyDescent="0.25">
      <c r="U1284" s="26"/>
      <c r="V1284" s="20"/>
      <c r="W1284" s="20"/>
      <c r="X1284" s="22"/>
      <c r="Y1284" s="18"/>
      <c r="Z1284" s="18"/>
      <c r="AJ1284" s="24"/>
      <c r="AK1284" s="20"/>
      <c r="AL1284" s="20"/>
      <c r="AM1284" s="22"/>
      <c r="AN1284" s="18"/>
    </row>
    <row r="1285" spans="21:40" x14ac:dyDescent="0.25">
      <c r="U1285" s="26"/>
      <c r="V1285" s="20"/>
      <c r="W1285" s="20"/>
      <c r="X1285" s="22"/>
      <c r="Y1285" s="18"/>
      <c r="Z1285" s="18"/>
      <c r="AJ1285" s="19"/>
      <c r="AK1285" s="20"/>
      <c r="AL1285" s="20"/>
      <c r="AM1285" s="22"/>
      <c r="AN1285" s="23"/>
    </row>
    <row r="1286" spans="21:40" x14ac:dyDescent="0.25">
      <c r="U1286" s="26"/>
      <c r="V1286" s="20"/>
      <c r="W1286" s="20"/>
      <c r="X1286" s="22"/>
      <c r="Y1286" s="18"/>
      <c r="Z1286" s="18"/>
      <c r="AJ1286" s="19"/>
      <c r="AK1286" s="20"/>
      <c r="AL1286" s="20"/>
      <c r="AM1286" s="22"/>
      <c r="AN1286" s="23"/>
    </row>
    <row r="1287" spans="21:40" x14ac:dyDescent="0.25">
      <c r="U1287" s="26"/>
      <c r="V1287" s="20"/>
      <c r="W1287" s="20"/>
      <c r="X1287" s="22"/>
      <c r="Y1287" s="18"/>
      <c r="Z1287" s="18"/>
      <c r="AJ1287" s="19"/>
      <c r="AK1287" s="20"/>
      <c r="AL1287" s="20"/>
      <c r="AM1287" s="22"/>
      <c r="AN1287" s="23"/>
    </row>
    <row r="1288" spans="21:40" x14ac:dyDescent="0.25">
      <c r="U1288" s="26"/>
      <c r="V1288" s="20"/>
      <c r="W1288" s="20"/>
      <c r="X1288" s="22"/>
      <c r="Y1288" s="18"/>
      <c r="Z1288" s="18"/>
      <c r="AJ1288" s="24"/>
      <c r="AK1288" s="20"/>
      <c r="AL1288" s="20"/>
      <c r="AM1288" s="22"/>
      <c r="AN1288" s="18"/>
    </row>
    <row r="1289" spans="21:40" x14ac:dyDescent="0.25">
      <c r="U1289" s="26"/>
      <c r="V1289" s="20"/>
      <c r="W1289" s="20"/>
      <c r="X1289" s="22"/>
      <c r="Y1289" s="18"/>
      <c r="Z1289" s="18"/>
      <c r="AJ1289" s="24"/>
      <c r="AK1289" s="20"/>
      <c r="AL1289" s="20"/>
      <c r="AM1289" s="22"/>
      <c r="AN1289" s="18"/>
    </row>
    <row r="1290" spans="21:40" x14ac:dyDescent="0.25">
      <c r="U1290" s="26"/>
      <c r="V1290" s="20"/>
      <c r="W1290" s="20"/>
      <c r="X1290" s="22"/>
      <c r="Y1290" s="18"/>
      <c r="Z1290" s="18"/>
      <c r="AJ1290" s="24"/>
      <c r="AK1290" s="20"/>
      <c r="AL1290" s="20"/>
      <c r="AM1290" s="22"/>
      <c r="AN1290" s="18"/>
    </row>
    <row r="1291" spans="21:40" x14ac:dyDescent="0.25">
      <c r="U1291" s="26"/>
      <c r="V1291" s="20"/>
      <c r="W1291" s="20"/>
      <c r="X1291" s="22"/>
      <c r="Y1291" s="18"/>
      <c r="Z1291" s="18"/>
      <c r="AJ1291" s="24"/>
      <c r="AK1291" s="20"/>
      <c r="AL1291" s="20"/>
      <c r="AM1291" s="22"/>
      <c r="AN1291" s="18"/>
    </row>
    <row r="1292" spans="21:40" x14ac:dyDescent="0.25">
      <c r="U1292" s="26"/>
      <c r="V1292" s="20"/>
      <c r="W1292" s="20"/>
      <c r="X1292" s="22"/>
      <c r="Y1292" s="18"/>
      <c r="Z1292" s="18"/>
      <c r="AJ1292" s="24"/>
      <c r="AK1292" s="20"/>
      <c r="AL1292" s="20"/>
      <c r="AM1292" s="22"/>
      <c r="AN1292" s="18"/>
    </row>
    <row r="1293" spans="21:40" x14ac:dyDescent="0.25">
      <c r="U1293" s="26"/>
      <c r="V1293" s="20"/>
      <c r="W1293" s="20"/>
      <c r="X1293" s="22"/>
      <c r="Y1293" s="18"/>
      <c r="Z1293" s="18"/>
      <c r="AJ1293" s="24"/>
      <c r="AK1293" s="20"/>
      <c r="AL1293" s="20"/>
      <c r="AM1293" s="22"/>
      <c r="AN1293" s="18"/>
    </row>
    <row r="1294" spans="21:40" x14ac:dyDescent="0.25">
      <c r="U1294" s="26"/>
      <c r="V1294" s="20"/>
      <c r="W1294" s="20"/>
      <c r="X1294" s="22"/>
      <c r="Y1294" s="18"/>
      <c r="Z1294" s="18"/>
      <c r="AJ1294" s="24"/>
      <c r="AK1294" s="20"/>
      <c r="AL1294" s="20"/>
      <c r="AM1294" s="22"/>
      <c r="AN1294" s="18"/>
    </row>
    <row r="1295" spans="21:40" x14ac:dyDescent="0.25">
      <c r="U1295" s="26"/>
      <c r="V1295" s="20"/>
      <c r="W1295" s="20"/>
      <c r="X1295" s="22"/>
      <c r="Y1295" s="18"/>
      <c r="Z1295" s="18"/>
      <c r="AJ1295" s="24"/>
      <c r="AK1295" s="20"/>
      <c r="AL1295" s="20"/>
      <c r="AM1295" s="22"/>
      <c r="AN1295" s="18"/>
    </row>
    <row r="1296" spans="21:40" x14ac:dyDescent="0.25">
      <c r="U1296" s="26"/>
      <c r="V1296" s="20"/>
      <c r="W1296" s="20"/>
      <c r="X1296" s="22"/>
      <c r="Y1296" s="18"/>
      <c r="Z1296" s="18"/>
      <c r="AJ1296" s="24"/>
      <c r="AK1296" s="20"/>
      <c r="AL1296" s="20"/>
      <c r="AM1296" s="22"/>
      <c r="AN1296" s="18"/>
    </row>
    <row r="1297" spans="21:40" x14ac:dyDescent="0.25">
      <c r="U1297" s="26"/>
      <c r="V1297" s="20"/>
      <c r="W1297" s="20"/>
      <c r="X1297" s="22"/>
      <c r="Y1297" s="18"/>
      <c r="Z1297" s="18"/>
      <c r="AJ1297" s="24"/>
      <c r="AK1297" s="20"/>
      <c r="AL1297" s="20"/>
      <c r="AM1297" s="22"/>
      <c r="AN1297" s="18"/>
    </row>
    <row r="1298" spans="21:40" x14ac:dyDescent="0.25">
      <c r="U1298" s="26"/>
      <c r="V1298" s="20"/>
      <c r="W1298" s="20"/>
      <c r="X1298" s="22"/>
      <c r="Y1298" s="18"/>
      <c r="Z1298" s="18"/>
      <c r="AJ1298" s="24"/>
      <c r="AK1298" s="20"/>
      <c r="AL1298" s="20"/>
      <c r="AM1298" s="22"/>
      <c r="AN1298" s="18"/>
    </row>
    <row r="1299" spans="21:40" x14ac:dyDescent="0.25">
      <c r="U1299" s="26"/>
      <c r="V1299" s="20"/>
      <c r="W1299" s="20"/>
      <c r="X1299" s="22"/>
      <c r="Y1299" s="18"/>
      <c r="Z1299" s="18"/>
      <c r="AJ1299" s="24"/>
      <c r="AK1299" s="20"/>
      <c r="AL1299" s="20"/>
      <c r="AM1299" s="22"/>
      <c r="AN1299" s="18"/>
    </row>
    <row r="1300" spans="21:40" x14ac:dyDescent="0.25">
      <c r="U1300" s="26"/>
      <c r="V1300" s="20"/>
      <c r="W1300" s="20"/>
      <c r="X1300" s="22"/>
      <c r="Y1300" s="18"/>
      <c r="Z1300" s="18"/>
      <c r="AJ1300" s="24"/>
      <c r="AK1300" s="20"/>
      <c r="AL1300" s="20"/>
      <c r="AM1300" s="22"/>
      <c r="AN1300" s="18"/>
    </row>
    <row r="1301" spans="21:40" x14ac:dyDescent="0.25">
      <c r="U1301" s="26"/>
      <c r="V1301" s="20"/>
      <c r="W1301" s="20"/>
      <c r="X1301" s="22"/>
      <c r="Y1301" s="18"/>
      <c r="Z1301" s="18"/>
      <c r="AJ1301" s="24"/>
      <c r="AK1301" s="20"/>
      <c r="AL1301" s="20"/>
      <c r="AM1301" s="22"/>
      <c r="AN1301" s="18"/>
    </row>
    <row r="1302" spans="21:40" x14ac:dyDescent="0.25">
      <c r="U1302" s="26"/>
      <c r="V1302" s="20"/>
      <c r="W1302" s="20"/>
      <c r="X1302" s="22"/>
      <c r="Y1302" s="18"/>
      <c r="Z1302" s="18"/>
      <c r="AJ1302" s="24"/>
      <c r="AK1302" s="20"/>
      <c r="AL1302" s="20"/>
      <c r="AM1302" s="22"/>
      <c r="AN1302" s="18"/>
    </row>
    <row r="1303" spans="21:40" x14ac:dyDescent="0.25">
      <c r="U1303" s="30"/>
      <c r="V1303" s="20"/>
      <c r="W1303" s="20"/>
      <c r="X1303" s="22"/>
      <c r="Y1303" s="23"/>
      <c r="Z1303" s="23"/>
      <c r="AJ1303" s="24"/>
      <c r="AK1303" s="20"/>
      <c r="AL1303" s="20"/>
      <c r="AM1303" s="22"/>
      <c r="AN1303" s="18"/>
    </row>
    <row r="1304" spans="21:40" x14ac:dyDescent="0.25">
      <c r="U1304" s="30"/>
      <c r="V1304" s="20"/>
      <c r="W1304" s="20"/>
      <c r="X1304" s="22"/>
      <c r="Y1304" s="23"/>
      <c r="Z1304" s="23"/>
      <c r="AJ1304" s="24"/>
      <c r="AK1304" s="20"/>
      <c r="AL1304" s="20"/>
      <c r="AM1304" s="22"/>
      <c r="AN1304" s="18"/>
    </row>
    <row r="1305" spans="21:40" x14ac:dyDescent="0.25">
      <c r="U1305" s="30"/>
      <c r="V1305" s="20"/>
      <c r="W1305" s="20"/>
      <c r="X1305" s="22"/>
      <c r="Y1305" s="23"/>
      <c r="Z1305" s="23"/>
      <c r="AJ1305" s="24"/>
      <c r="AK1305" s="20"/>
      <c r="AL1305" s="20"/>
      <c r="AM1305" s="22"/>
      <c r="AN1305" s="18"/>
    </row>
    <row r="1306" spans="21:40" x14ac:dyDescent="0.25">
      <c r="U1306" s="26"/>
      <c r="V1306" s="20"/>
      <c r="W1306" s="20"/>
      <c r="X1306" s="22"/>
      <c r="Y1306" s="18"/>
      <c r="Z1306" s="18"/>
      <c r="AJ1306" s="24"/>
      <c r="AK1306" s="20"/>
      <c r="AL1306" s="20"/>
      <c r="AM1306" s="22"/>
      <c r="AN1306" s="18"/>
    </row>
    <row r="1307" spans="21:40" x14ac:dyDescent="0.25">
      <c r="U1307" s="26"/>
      <c r="V1307" s="20"/>
      <c r="W1307" s="20"/>
      <c r="X1307" s="22"/>
      <c r="Y1307" s="18"/>
      <c r="Z1307" s="18"/>
      <c r="AJ1307" s="24"/>
      <c r="AK1307" s="20"/>
      <c r="AL1307" s="20"/>
      <c r="AM1307" s="22"/>
      <c r="AN1307" s="18"/>
    </row>
    <row r="1308" spans="21:40" x14ac:dyDescent="0.25">
      <c r="U1308" s="26"/>
      <c r="V1308" s="20"/>
      <c r="W1308" s="20"/>
      <c r="X1308" s="22"/>
      <c r="Y1308" s="18"/>
      <c r="Z1308" s="18"/>
      <c r="AJ1308" s="24"/>
      <c r="AK1308" s="20"/>
      <c r="AL1308" s="20"/>
      <c r="AM1308" s="22"/>
      <c r="AN1308" s="18"/>
    </row>
    <row r="1309" spans="21:40" x14ac:dyDescent="0.25">
      <c r="U1309" s="26"/>
      <c r="V1309" s="20"/>
      <c r="W1309" s="20"/>
      <c r="X1309" s="22"/>
      <c r="Y1309" s="18"/>
      <c r="Z1309" s="18"/>
      <c r="AJ1309" s="24"/>
      <c r="AK1309" s="20"/>
      <c r="AL1309" s="20"/>
      <c r="AM1309" s="22"/>
      <c r="AN1309" s="18"/>
    </row>
    <row r="1310" spans="21:40" x14ac:dyDescent="0.25">
      <c r="U1310" s="26"/>
      <c r="V1310" s="20"/>
      <c r="W1310" s="20"/>
      <c r="X1310" s="22"/>
      <c r="Y1310" s="18"/>
      <c r="Z1310" s="18"/>
      <c r="AJ1310" s="24"/>
      <c r="AK1310" s="20"/>
      <c r="AL1310" s="20"/>
      <c r="AM1310" s="22"/>
      <c r="AN1310" s="18"/>
    </row>
    <row r="1311" spans="21:40" x14ac:dyDescent="0.25">
      <c r="U1311" s="26"/>
      <c r="V1311" s="20"/>
      <c r="W1311" s="20"/>
      <c r="X1311" s="22"/>
      <c r="Y1311" s="18"/>
      <c r="Z1311" s="18"/>
      <c r="AJ1311" s="24"/>
      <c r="AK1311" s="20"/>
      <c r="AL1311" s="20"/>
      <c r="AM1311" s="22"/>
      <c r="AN1311" s="18"/>
    </row>
    <row r="1312" spans="21:40" x14ac:dyDescent="0.25">
      <c r="U1312" s="26"/>
      <c r="V1312" s="20"/>
      <c r="W1312" s="20"/>
      <c r="X1312" s="22"/>
      <c r="Y1312" s="18"/>
      <c r="Z1312" s="18"/>
      <c r="AJ1312" s="24"/>
      <c r="AK1312" s="20"/>
      <c r="AL1312" s="20"/>
      <c r="AM1312" s="22"/>
      <c r="AN1312" s="18"/>
    </row>
    <row r="1313" spans="21:40" x14ac:dyDescent="0.25">
      <c r="U1313" s="26"/>
      <c r="V1313" s="20"/>
      <c r="W1313" s="20"/>
      <c r="X1313" s="22"/>
      <c r="Y1313" s="18"/>
      <c r="Z1313" s="18"/>
      <c r="AJ1313" s="24"/>
      <c r="AK1313" s="20"/>
      <c r="AL1313" s="20"/>
      <c r="AM1313" s="22"/>
      <c r="AN1313" s="18"/>
    </row>
    <row r="1314" spans="21:40" x14ac:dyDescent="0.25">
      <c r="U1314" s="26"/>
      <c r="V1314" s="20"/>
      <c r="W1314" s="20"/>
      <c r="X1314" s="22"/>
      <c r="Y1314" s="18"/>
      <c r="Z1314" s="18"/>
      <c r="AJ1314" s="24"/>
      <c r="AK1314" s="20"/>
      <c r="AL1314" s="20"/>
      <c r="AM1314" s="22"/>
      <c r="AN1314" s="18"/>
    </row>
    <row r="1315" spans="21:40" x14ac:dyDescent="0.25">
      <c r="U1315" s="26"/>
      <c r="V1315" s="20"/>
      <c r="W1315" s="20"/>
      <c r="X1315" s="22"/>
      <c r="Y1315" s="18"/>
      <c r="Z1315" s="18"/>
      <c r="AJ1315" s="24"/>
      <c r="AK1315" s="20"/>
      <c r="AL1315" s="20"/>
      <c r="AM1315" s="22"/>
      <c r="AN1315" s="18"/>
    </row>
    <row r="1316" spans="21:40" x14ac:dyDescent="0.25">
      <c r="U1316" s="26"/>
      <c r="V1316" s="20"/>
      <c r="W1316" s="20"/>
      <c r="X1316" s="22"/>
      <c r="Y1316" s="18"/>
      <c r="Z1316" s="18"/>
      <c r="AJ1316" s="24"/>
      <c r="AK1316" s="20"/>
      <c r="AL1316" s="20"/>
      <c r="AM1316" s="22"/>
      <c r="AN1316" s="18"/>
    </row>
    <row r="1317" spans="21:40" x14ac:dyDescent="0.25">
      <c r="U1317" s="26"/>
      <c r="V1317" s="20"/>
      <c r="W1317" s="20"/>
      <c r="X1317" s="22"/>
      <c r="Y1317" s="18"/>
      <c r="Z1317" s="18"/>
      <c r="AJ1317" s="24"/>
      <c r="AK1317" s="20"/>
      <c r="AL1317" s="20"/>
      <c r="AM1317" s="22"/>
      <c r="AN1317" s="18"/>
    </row>
    <row r="1318" spans="21:40" x14ac:dyDescent="0.25">
      <c r="U1318" s="26"/>
      <c r="V1318" s="20"/>
      <c r="W1318" s="20"/>
      <c r="X1318" s="22"/>
      <c r="Y1318" s="18"/>
      <c r="Z1318" s="18"/>
      <c r="AJ1318" s="24"/>
      <c r="AK1318" s="20"/>
      <c r="AL1318" s="20"/>
      <c r="AM1318" s="22"/>
      <c r="AN1318" s="18"/>
    </row>
    <row r="1319" spans="21:40" x14ac:dyDescent="0.25">
      <c r="U1319" s="26"/>
      <c r="V1319" s="20"/>
      <c r="W1319" s="20"/>
      <c r="X1319" s="22"/>
      <c r="Y1319" s="18"/>
      <c r="Z1319" s="18"/>
      <c r="AJ1319" s="24"/>
      <c r="AK1319" s="20"/>
      <c r="AL1319" s="20"/>
      <c r="AM1319" s="22"/>
      <c r="AN1319" s="18"/>
    </row>
    <row r="1320" spans="21:40" x14ac:dyDescent="0.25">
      <c r="U1320" s="26"/>
      <c r="V1320" s="20"/>
      <c r="W1320" s="20"/>
      <c r="X1320" s="22"/>
      <c r="Y1320" s="18"/>
      <c r="Z1320" s="18"/>
      <c r="AJ1320" s="24"/>
      <c r="AK1320" s="20"/>
      <c r="AL1320" s="20"/>
      <c r="AM1320" s="22"/>
      <c r="AN1320" s="18"/>
    </row>
    <row r="1321" spans="21:40" x14ac:dyDescent="0.25">
      <c r="U1321" s="26"/>
      <c r="V1321" s="20"/>
      <c r="W1321" s="20"/>
      <c r="X1321" s="22"/>
      <c r="Y1321" s="18"/>
      <c r="Z1321" s="18"/>
      <c r="AJ1321" s="24"/>
      <c r="AK1321" s="20"/>
      <c r="AL1321" s="20"/>
      <c r="AM1321" s="22"/>
      <c r="AN1321" s="18"/>
    </row>
    <row r="1322" spans="21:40" x14ac:dyDescent="0.25">
      <c r="U1322" s="26"/>
      <c r="V1322" s="20"/>
      <c r="W1322" s="20"/>
      <c r="X1322" s="22"/>
      <c r="Y1322" s="18"/>
      <c r="Z1322" s="18"/>
      <c r="AJ1322" s="24"/>
      <c r="AK1322" s="20"/>
      <c r="AL1322" s="20"/>
      <c r="AM1322" s="22"/>
      <c r="AN1322" s="18"/>
    </row>
    <row r="1323" spans="21:40" x14ac:dyDescent="0.25">
      <c r="U1323" s="26"/>
      <c r="V1323" s="20"/>
      <c r="W1323" s="20"/>
      <c r="X1323" s="22"/>
      <c r="Y1323" s="18"/>
      <c r="Z1323" s="18"/>
      <c r="AJ1323" s="24"/>
      <c r="AK1323" s="20"/>
      <c r="AL1323" s="20"/>
      <c r="AM1323" s="22"/>
      <c r="AN1323" s="18"/>
    </row>
    <row r="1324" spans="21:40" x14ac:dyDescent="0.25">
      <c r="U1324" s="26"/>
      <c r="V1324" s="20"/>
      <c r="W1324" s="20"/>
      <c r="X1324" s="22"/>
      <c r="Y1324" s="18"/>
      <c r="Z1324" s="18"/>
      <c r="AJ1324" s="24"/>
      <c r="AK1324" s="20"/>
      <c r="AL1324" s="20"/>
      <c r="AM1324" s="22"/>
      <c r="AN1324" s="18"/>
    </row>
    <row r="1325" spans="21:40" x14ac:dyDescent="0.25">
      <c r="U1325" s="26"/>
      <c r="V1325" s="20"/>
      <c r="W1325" s="20"/>
      <c r="X1325" s="22"/>
      <c r="Y1325" s="18"/>
      <c r="Z1325" s="18"/>
      <c r="AJ1325" s="24"/>
      <c r="AK1325" s="20"/>
      <c r="AL1325" s="20"/>
      <c r="AM1325" s="22"/>
      <c r="AN1325" s="18"/>
    </row>
    <row r="1326" spans="21:40" x14ac:dyDescent="0.25">
      <c r="U1326" s="26"/>
      <c r="V1326" s="20"/>
      <c r="W1326" s="20"/>
      <c r="X1326" s="22"/>
      <c r="Y1326" s="18"/>
      <c r="Z1326" s="18"/>
      <c r="AJ1326" s="24"/>
      <c r="AK1326" s="20"/>
      <c r="AL1326" s="20"/>
      <c r="AM1326" s="22"/>
      <c r="AN1326" s="18"/>
    </row>
    <row r="1327" spans="21:40" x14ac:dyDescent="0.25">
      <c r="U1327" s="26"/>
      <c r="V1327" s="20"/>
      <c r="W1327" s="20"/>
      <c r="X1327" s="22"/>
      <c r="Y1327" s="18"/>
      <c r="Z1327" s="18"/>
      <c r="AJ1327" s="24"/>
      <c r="AK1327" s="20"/>
      <c r="AL1327" s="20"/>
      <c r="AM1327" s="22"/>
      <c r="AN1327" s="18"/>
    </row>
    <row r="1328" spans="21:40" x14ac:dyDescent="0.25">
      <c r="U1328" s="26"/>
      <c r="V1328" s="20"/>
      <c r="W1328" s="20"/>
      <c r="X1328" s="22"/>
      <c r="Y1328" s="18"/>
      <c r="Z1328" s="18"/>
      <c r="AJ1328" s="24"/>
      <c r="AK1328" s="20"/>
      <c r="AL1328" s="20"/>
      <c r="AM1328" s="22"/>
      <c r="AN1328" s="18"/>
    </row>
    <row r="1329" spans="21:40" x14ac:dyDescent="0.25">
      <c r="U1329" s="26"/>
      <c r="V1329" s="20"/>
      <c r="W1329" s="20"/>
      <c r="X1329" s="22"/>
      <c r="Y1329" s="18"/>
      <c r="Z1329" s="18"/>
      <c r="AJ1329" s="24"/>
      <c r="AK1329" s="20"/>
      <c r="AL1329" s="20"/>
      <c r="AM1329" s="22"/>
      <c r="AN1329" s="18"/>
    </row>
    <row r="1330" spans="21:40" x14ac:dyDescent="0.25">
      <c r="U1330" s="26"/>
      <c r="V1330" s="20"/>
      <c r="W1330" s="20"/>
      <c r="X1330" s="22"/>
      <c r="Y1330" s="18"/>
      <c r="Z1330" s="18"/>
      <c r="AJ1330" s="24"/>
      <c r="AK1330" s="20"/>
      <c r="AL1330" s="20"/>
      <c r="AM1330" s="22"/>
      <c r="AN1330" s="18"/>
    </row>
    <row r="1331" spans="21:40" x14ac:dyDescent="0.25">
      <c r="U1331" s="26"/>
      <c r="V1331" s="20"/>
      <c r="W1331" s="20"/>
      <c r="X1331" s="22"/>
      <c r="Y1331" s="18"/>
      <c r="Z1331" s="18"/>
      <c r="AJ1331" s="24"/>
      <c r="AK1331" s="20"/>
      <c r="AL1331" s="20"/>
      <c r="AM1331" s="22"/>
      <c r="AN1331" s="18"/>
    </row>
    <row r="1332" spans="21:40" x14ac:dyDescent="0.25">
      <c r="U1332" s="26"/>
      <c r="V1332" s="20"/>
      <c r="W1332" s="20"/>
      <c r="X1332" s="22"/>
      <c r="Y1332" s="18"/>
      <c r="Z1332" s="18"/>
      <c r="AJ1332" s="24"/>
      <c r="AK1332" s="20"/>
      <c r="AL1332" s="20"/>
      <c r="AM1332" s="22"/>
      <c r="AN1332" s="18"/>
    </row>
    <row r="1333" spans="21:40" x14ac:dyDescent="0.25">
      <c r="U1333" s="26"/>
      <c r="V1333" s="20"/>
      <c r="W1333" s="20"/>
      <c r="X1333" s="22"/>
      <c r="Y1333" s="18"/>
      <c r="Z1333" s="18"/>
      <c r="AJ1333" s="24"/>
      <c r="AK1333" s="20"/>
      <c r="AL1333" s="20"/>
      <c r="AM1333" s="22"/>
      <c r="AN1333" s="18"/>
    </row>
    <row r="1334" spans="21:40" x14ac:dyDescent="0.25">
      <c r="U1334" s="26"/>
      <c r="V1334" s="20"/>
      <c r="W1334" s="20"/>
      <c r="X1334" s="22"/>
      <c r="Y1334" s="18"/>
      <c r="Z1334" s="18"/>
      <c r="AJ1334" s="24"/>
      <c r="AK1334" s="20"/>
      <c r="AL1334" s="20"/>
      <c r="AM1334" s="22"/>
      <c r="AN1334" s="18"/>
    </row>
    <row r="1335" spans="21:40" x14ac:dyDescent="0.25">
      <c r="U1335" s="26"/>
      <c r="V1335" s="20"/>
      <c r="W1335" s="20"/>
      <c r="X1335" s="22"/>
      <c r="Y1335" s="18"/>
      <c r="Z1335" s="18"/>
      <c r="AJ1335" s="24"/>
      <c r="AK1335" s="20"/>
      <c r="AL1335" s="20"/>
      <c r="AM1335" s="22"/>
      <c r="AN1335" s="18"/>
    </row>
    <row r="1336" spans="21:40" x14ac:dyDescent="0.25">
      <c r="U1336" s="26"/>
      <c r="V1336" s="20"/>
      <c r="W1336" s="20"/>
      <c r="X1336" s="22"/>
      <c r="Y1336" s="18"/>
      <c r="Z1336" s="18"/>
      <c r="AJ1336" s="24"/>
      <c r="AK1336" s="20"/>
      <c r="AL1336" s="20"/>
      <c r="AM1336" s="22"/>
      <c r="AN1336" s="18"/>
    </row>
    <row r="1337" spans="21:40" x14ac:dyDescent="0.25">
      <c r="U1337" s="26"/>
      <c r="V1337" s="20"/>
      <c r="W1337" s="20"/>
      <c r="X1337" s="22"/>
      <c r="Y1337" s="18"/>
      <c r="Z1337" s="18"/>
      <c r="AJ1337" s="24"/>
      <c r="AK1337" s="20"/>
      <c r="AL1337" s="20"/>
      <c r="AM1337" s="22"/>
      <c r="AN1337" s="18"/>
    </row>
    <row r="1338" spans="21:40" x14ac:dyDescent="0.25">
      <c r="U1338" s="26"/>
      <c r="V1338" s="20"/>
      <c r="W1338" s="20"/>
      <c r="X1338" s="22"/>
      <c r="Y1338" s="18"/>
      <c r="Z1338" s="18"/>
      <c r="AJ1338" s="24"/>
      <c r="AK1338" s="20"/>
      <c r="AL1338" s="20"/>
      <c r="AM1338" s="22"/>
      <c r="AN1338" s="18"/>
    </row>
    <row r="1339" spans="21:40" x14ac:dyDescent="0.25">
      <c r="U1339" s="26"/>
      <c r="V1339" s="20"/>
      <c r="W1339" s="20"/>
      <c r="X1339" s="22"/>
      <c r="Y1339" s="18"/>
      <c r="Z1339" s="18"/>
      <c r="AJ1339" s="24"/>
      <c r="AK1339" s="20"/>
      <c r="AL1339" s="20"/>
      <c r="AM1339" s="22"/>
      <c r="AN1339" s="18"/>
    </row>
    <row r="1340" spans="21:40" x14ac:dyDescent="0.25">
      <c r="U1340" s="26"/>
      <c r="V1340" s="20"/>
      <c r="W1340" s="20"/>
      <c r="X1340" s="22"/>
      <c r="Y1340" s="18"/>
      <c r="Z1340" s="18"/>
      <c r="AJ1340" s="24"/>
      <c r="AK1340" s="20"/>
      <c r="AL1340" s="20"/>
      <c r="AM1340" s="22"/>
      <c r="AN1340" s="18"/>
    </row>
    <row r="1341" spans="21:40" x14ac:dyDescent="0.25">
      <c r="U1341" s="26"/>
      <c r="V1341" s="20"/>
      <c r="W1341" s="20"/>
      <c r="X1341" s="22"/>
      <c r="Y1341" s="18"/>
      <c r="Z1341" s="18"/>
      <c r="AJ1341" s="24"/>
      <c r="AK1341" s="20"/>
      <c r="AL1341" s="20"/>
      <c r="AM1341" s="22"/>
      <c r="AN1341" s="18"/>
    </row>
    <row r="1342" spans="21:40" x14ac:dyDescent="0.25">
      <c r="U1342" s="26"/>
      <c r="V1342" s="20"/>
      <c r="W1342" s="20"/>
      <c r="X1342" s="22"/>
      <c r="Y1342" s="18"/>
      <c r="Z1342" s="18"/>
      <c r="AJ1342" s="24"/>
      <c r="AK1342" s="20"/>
      <c r="AL1342" s="20"/>
      <c r="AM1342" s="22"/>
      <c r="AN1342" s="18"/>
    </row>
    <row r="1343" spans="21:40" x14ac:dyDescent="0.25">
      <c r="U1343" s="26"/>
      <c r="V1343" s="20"/>
      <c r="W1343" s="20"/>
      <c r="X1343" s="22"/>
      <c r="Y1343" s="18"/>
      <c r="Z1343" s="18"/>
      <c r="AJ1343" s="24"/>
      <c r="AK1343" s="20"/>
      <c r="AL1343" s="20"/>
      <c r="AM1343" s="22"/>
      <c r="AN1343" s="18"/>
    </row>
    <row r="1344" spans="21:40" x14ac:dyDescent="0.25">
      <c r="U1344" s="26"/>
      <c r="V1344" s="20"/>
      <c r="W1344" s="20"/>
      <c r="X1344" s="22"/>
      <c r="Y1344" s="18"/>
      <c r="Z1344" s="18"/>
      <c r="AJ1344" s="24"/>
      <c r="AK1344" s="20"/>
      <c r="AL1344" s="20"/>
      <c r="AM1344" s="22"/>
      <c r="AN1344" s="18"/>
    </row>
    <row r="1345" spans="21:40" x14ac:dyDescent="0.25">
      <c r="U1345" s="26"/>
      <c r="V1345" s="20"/>
      <c r="W1345" s="20"/>
      <c r="X1345" s="22"/>
      <c r="Y1345" s="18"/>
      <c r="Z1345" s="18"/>
      <c r="AJ1345" s="24"/>
      <c r="AK1345" s="20"/>
      <c r="AL1345" s="20"/>
      <c r="AM1345" s="22"/>
      <c r="AN1345" s="18"/>
    </row>
    <row r="1346" spans="21:40" x14ac:dyDescent="0.25">
      <c r="U1346" s="26"/>
      <c r="V1346" s="20"/>
      <c r="W1346" s="20"/>
      <c r="X1346" s="22"/>
      <c r="Y1346" s="18"/>
      <c r="Z1346" s="18"/>
      <c r="AJ1346" s="19"/>
      <c r="AK1346" s="20"/>
      <c r="AL1346" s="20"/>
      <c r="AM1346" s="22"/>
      <c r="AN1346" s="23"/>
    </row>
    <row r="1347" spans="21:40" x14ac:dyDescent="0.25">
      <c r="U1347" s="26"/>
      <c r="V1347" s="20"/>
      <c r="W1347" s="20"/>
      <c r="X1347" s="22"/>
      <c r="Y1347" s="18"/>
      <c r="Z1347" s="18"/>
      <c r="AJ1347" s="24"/>
      <c r="AK1347" s="20"/>
      <c r="AL1347" s="20"/>
      <c r="AM1347" s="22"/>
      <c r="AN1347" s="18"/>
    </row>
    <row r="1348" spans="21:40" x14ac:dyDescent="0.25">
      <c r="U1348" s="26"/>
      <c r="V1348" s="20"/>
      <c r="W1348" s="20"/>
      <c r="X1348" s="22"/>
      <c r="Y1348" s="18"/>
      <c r="Z1348" s="18"/>
      <c r="AJ1348" s="24"/>
      <c r="AK1348" s="20"/>
      <c r="AL1348" s="20"/>
      <c r="AM1348" s="22"/>
      <c r="AN1348" s="18"/>
    </row>
    <row r="1349" spans="21:40" x14ac:dyDescent="0.25">
      <c r="U1349" s="26"/>
      <c r="V1349" s="20"/>
      <c r="W1349" s="20"/>
      <c r="X1349" s="22"/>
      <c r="Y1349" s="18"/>
      <c r="Z1349" s="18"/>
      <c r="AJ1349" s="24"/>
      <c r="AK1349" s="20"/>
      <c r="AL1349" s="20"/>
      <c r="AM1349" s="22"/>
      <c r="AN1349" s="18"/>
    </row>
    <row r="1350" spans="21:40" x14ac:dyDescent="0.25">
      <c r="U1350" s="26"/>
      <c r="V1350" s="20"/>
      <c r="W1350" s="20"/>
      <c r="X1350" s="22"/>
      <c r="Y1350" s="18"/>
      <c r="Z1350" s="18"/>
      <c r="AJ1350" s="24"/>
      <c r="AK1350" s="20"/>
      <c r="AL1350" s="20"/>
      <c r="AM1350" s="22"/>
      <c r="AN1350" s="18"/>
    </row>
    <row r="1351" spans="21:40" x14ac:dyDescent="0.25">
      <c r="U1351" s="26"/>
      <c r="V1351" s="20"/>
      <c r="W1351" s="20"/>
      <c r="X1351" s="22"/>
      <c r="Y1351" s="18"/>
      <c r="Z1351" s="18"/>
      <c r="AJ1351" s="24"/>
      <c r="AK1351" s="20"/>
      <c r="AL1351" s="20"/>
      <c r="AM1351" s="22"/>
      <c r="AN1351" s="18"/>
    </row>
    <row r="1352" spans="21:40" x14ac:dyDescent="0.25">
      <c r="U1352" s="26"/>
      <c r="V1352" s="20"/>
      <c r="W1352" s="20"/>
      <c r="X1352" s="22"/>
      <c r="Y1352" s="18"/>
      <c r="Z1352" s="18"/>
      <c r="AJ1352" s="24"/>
      <c r="AK1352" s="20"/>
      <c r="AL1352" s="20"/>
      <c r="AM1352" s="22"/>
      <c r="AN1352" s="18"/>
    </row>
    <row r="1353" spans="21:40" x14ac:dyDescent="0.25">
      <c r="U1353" s="26"/>
      <c r="V1353" s="20"/>
      <c r="W1353" s="20"/>
      <c r="X1353" s="22"/>
      <c r="Y1353" s="18"/>
      <c r="Z1353" s="18"/>
      <c r="AJ1353" s="24"/>
      <c r="AK1353" s="20"/>
      <c r="AL1353" s="20"/>
      <c r="AM1353" s="22"/>
      <c r="AN1353" s="18"/>
    </row>
    <row r="1354" spans="21:40" x14ac:dyDescent="0.25">
      <c r="U1354" s="26"/>
      <c r="V1354" s="20"/>
      <c r="W1354" s="20"/>
      <c r="X1354" s="22"/>
      <c r="Y1354" s="18"/>
      <c r="Z1354" s="18"/>
      <c r="AJ1354" s="24"/>
      <c r="AK1354" s="20"/>
      <c r="AL1354" s="20"/>
      <c r="AM1354" s="22"/>
      <c r="AN1354" s="18"/>
    </row>
    <row r="1355" spans="21:40" x14ac:dyDescent="0.25">
      <c r="U1355" s="26"/>
      <c r="V1355" s="20"/>
      <c r="W1355" s="20"/>
      <c r="X1355" s="22"/>
      <c r="Y1355" s="18"/>
      <c r="Z1355" s="18"/>
      <c r="AJ1355" s="24"/>
      <c r="AK1355" s="20"/>
      <c r="AL1355" s="20"/>
      <c r="AM1355" s="22"/>
      <c r="AN1355" s="18"/>
    </row>
    <row r="1356" spans="21:40" x14ac:dyDescent="0.25">
      <c r="U1356" s="26"/>
      <c r="V1356" s="20"/>
      <c r="W1356" s="20"/>
      <c r="X1356" s="22"/>
      <c r="Y1356" s="18"/>
      <c r="Z1356" s="18"/>
      <c r="AJ1356" s="24"/>
      <c r="AK1356" s="20"/>
      <c r="AL1356" s="20"/>
      <c r="AM1356" s="22"/>
      <c r="AN1356" s="18"/>
    </row>
    <row r="1357" spans="21:40" x14ac:dyDescent="0.25">
      <c r="U1357" s="26"/>
      <c r="V1357" s="20"/>
      <c r="W1357" s="20"/>
      <c r="X1357" s="22"/>
      <c r="Y1357" s="18"/>
      <c r="Z1357" s="18"/>
      <c r="AJ1357" s="24"/>
      <c r="AK1357" s="20"/>
      <c r="AL1357" s="20"/>
      <c r="AM1357" s="22"/>
      <c r="AN1357" s="18"/>
    </row>
    <row r="1358" spans="21:40" x14ac:dyDescent="0.25">
      <c r="U1358" s="26"/>
      <c r="V1358" s="20"/>
      <c r="W1358" s="20"/>
      <c r="X1358" s="22"/>
      <c r="Y1358" s="18"/>
      <c r="Z1358" s="18"/>
      <c r="AJ1358" s="24"/>
      <c r="AK1358" s="20"/>
      <c r="AL1358" s="20"/>
      <c r="AM1358" s="22"/>
      <c r="AN1358" s="18"/>
    </row>
    <row r="1359" spans="21:40" x14ac:dyDescent="0.25">
      <c r="U1359" s="26"/>
      <c r="V1359" s="20"/>
      <c r="W1359" s="20"/>
      <c r="X1359" s="22"/>
      <c r="Y1359" s="18"/>
      <c r="Z1359" s="18"/>
      <c r="AJ1359" s="24"/>
      <c r="AK1359" s="20"/>
      <c r="AL1359" s="20"/>
      <c r="AM1359" s="22"/>
      <c r="AN1359" s="18"/>
    </row>
    <row r="1360" spans="21:40" x14ac:dyDescent="0.25">
      <c r="U1360" s="26"/>
      <c r="V1360" s="20"/>
      <c r="W1360" s="20"/>
      <c r="X1360" s="22"/>
      <c r="Y1360" s="18"/>
      <c r="Z1360" s="18"/>
      <c r="AJ1360" s="24"/>
      <c r="AK1360" s="20"/>
      <c r="AL1360" s="20"/>
      <c r="AM1360" s="22"/>
      <c r="AN1360" s="18"/>
    </row>
    <row r="1361" spans="21:40" x14ac:dyDescent="0.25">
      <c r="U1361" s="26"/>
      <c r="V1361" s="20"/>
      <c r="W1361" s="20"/>
      <c r="X1361" s="22"/>
      <c r="Y1361" s="18"/>
      <c r="Z1361" s="18"/>
      <c r="AJ1361" s="24"/>
      <c r="AK1361" s="20"/>
      <c r="AL1361" s="20"/>
      <c r="AM1361" s="22"/>
      <c r="AN1361" s="18"/>
    </row>
    <row r="1362" spans="21:40" x14ac:dyDescent="0.25">
      <c r="U1362" s="26"/>
      <c r="V1362" s="20"/>
      <c r="W1362" s="20"/>
      <c r="X1362" s="22"/>
      <c r="Y1362" s="18"/>
      <c r="Z1362" s="18"/>
      <c r="AJ1362" s="24"/>
      <c r="AK1362" s="20"/>
      <c r="AL1362" s="20"/>
      <c r="AM1362" s="22"/>
      <c r="AN1362" s="18"/>
    </row>
    <row r="1363" spans="21:40" x14ac:dyDescent="0.25">
      <c r="U1363" s="26"/>
      <c r="V1363" s="20"/>
      <c r="W1363" s="20"/>
      <c r="X1363" s="22"/>
      <c r="Y1363" s="18"/>
      <c r="Z1363" s="18"/>
      <c r="AJ1363" s="24"/>
      <c r="AK1363" s="20"/>
      <c r="AL1363" s="20"/>
      <c r="AM1363" s="22"/>
      <c r="AN1363" s="18"/>
    </row>
    <row r="1364" spans="21:40" x14ac:dyDescent="0.25">
      <c r="U1364" s="30"/>
      <c r="V1364" s="20"/>
      <c r="W1364" s="20"/>
      <c r="X1364" s="22"/>
      <c r="Y1364" s="23"/>
      <c r="Z1364" s="23"/>
      <c r="AJ1364" s="24"/>
      <c r="AK1364" s="20"/>
      <c r="AL1364" s="20"/>
      <c r="AM1364" s="22"/>
      <c r="AN1364" s="18"/>
    </row>
    <row r="1365" spans="21:40" x14ac:dyDescent="0.25">
      <c r="U1365" s="26"/>
      <c r="V1365" s="20"/>
      <c r="W1365" s="20"/>
      <c r="X1365" s="22"/>
      <c r="Y1365" s="18"/>
      <c r="Z1365" s="18"/>
      <c r="AJ1365" s="24"/>
      <c r="AK1365" s="20"/>
      <c r="AL1365" s="20"/>
      <c r="AM1365" s="22"/>
      <c r="AN1365" s="18"/>
    </row>
    <row r="1366" spans="21:40" x14ac:dyDescent="0.25">
      <c r="U1366" s="26"/>
      <c r="V1366" s="20"/>
      <c r="W1366" s="20"/>
      <c r="X1366" s="22"/>
      <c r="Y1366" s="18"/>
      <c r="Z1366" s="18"/>
      <c r="AJ1366" s="24"/>
      <c r="AK1366" s="20"/>
      <c r="AL1366" s="20"/>
      <c r="AM1366" s="22"/>
      <c r="AN1366" s="18"/>
    </row>
    <row r="1367" spans="21:40" x14ac:dyDescent="0.25">
      <c r="U1367" s="26"/>
      <c r="V1367" s="20"/>
      <c r="W1367" s="20"/>
      <c r="X1367" s="22"/>
      <c r="Y1367" s="18"/>
      <c r="Z1367" s="18"/>
      <c r="AJ1367" s="19"/>
      <c r="AK1367" s="20"/>
      <c r="AL1367" s="20"/>
      <c r="AM1367" s="22"/>
      <c r="AN1367" s="23"/>
    </row>
    <row r="1368" spans="21:40" x14ac:dyDescent="0.25">
      <c r="U1368" s="26"/>
      <c r="V1368" s="20"/>
      <c r="W1368" s="20"/>
      <c r="X1368" s="22"/>
      <c r="Y1368" s="18"/>
      <c r="Z1368" s="18"/>
      <c r="AJ1368" s="24"/>
      <c r="AK1368" s="20"/>
      <c r="AL1368" s="20"/>
      <c r="AM1368" s="22"/>
      <c r="AN1368" s="23"/>
    </row>
    <row r="1369" spans="21:40" x14ac:dyDescent="0.25">
      <c r="U1369" s="26"/>
      <c r="V1369" s="20"/>
      <c r="W1369" s="20"/>
      <c r="X1369" s="22"/>
      <c r="Y1369" s="18"/>
      <c r="Z1369" s="18"/>
      <c r="AJ1369" s="24"/>
      <c r="AK1369" s="20"/>
      <c r="AL1369" s="20"/>
      <c r="AM1369" s="22"/>
      <c r="AN1369" s="18"/>
    </row>
    <row r="1370" spans="21:40" x14ac:dyDescent="0.25">
      <c r="U1370" s="26"/>
      <c r="V1370" s="20"/>
      <c r="W1370" s="20"/>
      <c r="X1370" s="22"/>
      <c r="Y1370" s="18"/>
      <c r="Z1370" s="18"/>
      <c r="AJ1370" s="24"/>
      <c r="AK1370" s="20"/>
      <c r="AL1370" s="20"/>
      <c r="AM1370" s="22"/>
      <c r="AN1370" s="18"/>
    </row>
    <row r="1371" spans="21:40" x14ac:dyDescent="0.25">
      <c r="U1371" s="26"/>
      <c r="V1371" s="20"/>
      <c r="W1371" s="20"/>
      <c r="X1371" s="22"/>
      <c r="Y1371" s="18"/>
      <c r="Z1371" s="18"/>
      <c r="AJ1371" s="24"/>
      <c r="AK1371" s="20"/>
      <c r="AL1371" s="20"/>
      <c r="AM1371" s="22"/>
      <c r="AN1371" s="18"/>
    </row>
    <row r="1372" spans="21:40" x14ac:dyDescent="0.25">
      <c r="U1372" s="26"/>
      <c r="V1372" s="20"/>
      <c r="W1372" s="20"/>
      <c r="X1372" s="22"/>
      <c r="Y1372" s="18"/>
      <c r="Z1372" s="18"/>
      <c r="AJ1372" s="24"/>
      <c r="AK1372" s="20"/>
      <c r="AL1372" s="20"/>
      <c r="AM1372" s="22"/>
      <c r="AN1372" s="18"/>
    </row>
    <row r="1373" spans="21:40" x14ac:dyDescent="0.25">
      <c r="U1373" s="26"/>
      <c r="V1373" s="20"/>
      <c r="W1373" s="20"/>
      <c r="X1373" s="22"/>
      <c r="Y1373" s="18"/>
      <c r="Z1373" s="18"/>
      <c r="AJ1373" s="24"/>
      <c r="AK1373" s="20"/>
      <c r="AL1373" s="20"/>
      <c r="AM1373" s="22"/>
      <c r="AN1373" s="18"/>
    </row>
    <row r="1374" spans="21:40" x14ac:dyDescent="0.25">
      <c r="U1374" s="26"/>
      <c r="V1374" s="20"/>
      <c r="W1374" s="20"/>
      <c r="X1374" s="22"/>
      <c r="Y1374" s="18"/>
      <c r="Z1374" s="18"/>
      <c r="AJ1374" s="24"/>
      <c r="AK1374" s="20"/>
      <c r="AL1374" s="20"/>
      <c r="AM1374" s="22"/>
      <c r="AN1374" s="18"/>
    </row>
    <row r="1375" spans="21:40" x14ac:dyDescent="0.25">
      <c r="U1375" s="26"/>
      <c r="V1375" s="20"/>
      <c r="W1375" s="20"/>
      <c r="X1375" s="22"/>
      <c r="Y1375" s="18"/>
      <c r="Z1375" s="18"/>
      <c r="AJ1375" s="24"/>
      <c r="AK1375" s="20"/>
      <c r="AL1375" s="20"/>
      <c r="AM1375" s="22"/>
      <c r="AN1375" s="18"/>
    </row>
    <row r="1376" spans="21:40" x14ac:dyDescent="0.25">
      <c r="U1376" s="26"/>
      <c r="V1376" s="20"/>
      <c r="W1376" s="20"/>
      <c r="X1376" s="22"/>
      <c r="Y1376" s="18"/>
      <c r="Z1376" s="18"/>
      <c r="AJ1376" s="24"/>
      <c r="AK1376" s="20"/>
      <c r="AL1376" s="20"/>
      <c r="AM1376" s="22"/>
      <c r="AN1376" s="18"/>
    </row>
    <row r="1377" spans="21:40" x14ac:dyDescent="0.25">
      <c r="U1377" s="26"/>
      <c r="V1377" s="20"/>
      <c r="W1377" s="20"/>
      <c r="X1377" s="22"/>
      <c r="Y1377" s="18"/>
      <c r="Z1377" s="18"/>
      <c r="AJ1377" s="24"/>
      <c r="AK1377" s="20"/>
      <c r="AL1377" s="20"/>
      <c r="AM1377" s="22"/>
      <c r="AN1377" s="18"/>
    </row>
    <row r="1378" spans="21:40" x14ac:dyDescent="0.25">
      <c r="U1378" s="26"/>
      <c r="V1378" s="20"/>
      <c r="W1378" s="20"/>
      <c r="X1378" s="22"/>
      <c r="Y1378" s="18"/>
      <c r="Z1378" s="18"/>
      <c r="AJ1378" s="24"/>
      <c r="AK1378" s="20"/>
      <c r="AL1378" s="20"/>
      <c r="AM1378" s="22"/>
      <c r="AN1378" s="18"/>
    </row>
    <row r="1379" spans="21:40" x14ac:dyDescent="0.25">
      <c r="U1379" s="26"/>
      <c r="V1379" s="20"/>
      <c r="W1379" s="20"/>
      <c r="X1379" s="22"/>
      <c r="Y1379" s="18"/>
      <c r="Z1379" s="18"/>
      <c r="AJ1379" s="24"/>
      <c r="AK1379" s="20"/>
      <c r="AL1379" s="20"/>
      <c r="AM1379" s="22"/>
      <c r="AN1379" s="18"/>
    </row>
    <row r="1380" spans="21:40" x14ac:dyDescent="0.25">
      <c r="U1380" s="26"/>
      <c r="V1380" s="20"/>
      <c r="W1380" s="20"/>
      <c r="X1380" s="22"/>
      <c r="Y1380" s="18"/>
      <c r="Z1380" s="18"/>
      <c r="AJ1380" s="24"/>
      <c r="AK1380" s="20"/>
      <c r="AL1380" s="20"/>
      <c r="AM1380" s="22"/>
      <c r="AN1380" s="18"/>
    </row>
    <row r="1381" spans="21:40" x14ac:dyDescent="0.25">
      <c r="U1381" s="26"/>
      <c r="V1381" s="20"/>
      <c r="W1381" s="20"/>
      <c r="X1381" s="22"/>
      <c r="Y1381" s="18"/>
      <c r="Z1381" s="18"/>
      <c r="AJ1381" s="24"/>
      <c r="AK1381" s="20"/>
      <c r="AL1381" s="20"/>
      <c r="AM1381" s="22"/>
      <c r="AN1381" s="18"/>
    </row>
    <row r="1382" spans="21:40" x14ac:dyDescent="0.25">
      <c r="U1382" s="26"/>
      <c r="V1382" s="20"/>
      <c r="W1382" s="20"/>
      <c r="X1382" s="22"/>
      <c r="Y1382" s="18"/>
      <c r="Z1382" s="18"/>
      <c r="AJ1382" s="24"/>
      <c r="AK1382" s="20"/>
      <c r="AL1382" s="20"/>
      <c r="AM1382" s="22"/>
      <c r="AN1382" s="18"/>
    </row>
    <row r="1383" spans="21:40" x14ac:dyDescent="0.25">
      <c r="U1383" s="26"/>
      <c r="V1383" s="20"/>
      <c r="W1383" s="20"/>
      <c r="X1383" s="22"/>
      <c r="Y1383" s="18"/>
      <c r="Z1383" s="18"/>
      <c r="AJ1383" s="24"/>
      <c r="AK1383" s="20"/>
      <c r="AL1383" s="20"/>
      <c r="AM1383" s="22"/>
      <c r="AN1383" s="18"/>
    </row>
    <row r="1384" spans="21:40" x14ac:dyDescent="0.25">
      <c r="U1384" s="26"/>
      <c r="V1384" s="20"/>
      <c r="W1384" s="20"/>
      <c r="X1384" s="22"/>
      <c r="Y1384" s="18"/>
      <c r="Z1384" s="18"/>
      <c r="AJ1384" s="24"/>
      <c r="AK1384" s="20"/>
      <c r="AL1384" s="20"/>
      <c r="AM1384" s="22"/>
      <c r="AN1384" s="18"/>
    </row>
    <row r="1385" spans="21:40" x14ac:dyDescent="0.25">
      <c r="U1385" s="30"/>
      <c r="V1385" s="20"/>
      <c r="W1385" s="20"/>
      <c r="X1385" s="22"/>
      <c r="Y1385" s="23"/>
      <c r="Z1385" s="23"/>
      <c r="AJ1385" s="24"/>
      <c r="AK1385" s="20"/>
      <c r="AL1385" s="20"/>
      <c r="AM1385" s="22"/>
      <c r="AN1385" s="18"/>
    </row>
    <row r="1386" spans="21:40" x14ac:dyDescent="0.25">
      <c r="U1386" s="26"/>
      <c r="V1386" s="20"/>
      <c r="W1386" s="20"/>
      <c r="X1386" s="22"/>
      <c r="Y1386" s="23"/>
      <c r="Z1386" s="23"/>
      <c r="AJ1386" s="24"/>
      <c r="AK1386" s="20"/>
      <c r="AL1386" s="20"/>
      <c r="AM1386" s="22"/>
      <c r="AN1386" s="18"/>
    </row>
    <row r="1387" spans="21:40" x14ac:dyDescent="0.25">
      <c r="U1387" s="26"/>
      <c r="V1387" s="20"/>
      <c r="W1387" s="20"/>
      <c r="X1387" s="22"/>
      <c r="Y1387" s="18"/>
      <c r="Z1387" s="18"/>
      <c r="AJ1387" s="24"/>
      <c r="AK1387" s="20"/>
      <c r="AL1387" s="20"/>
      <c r="AM1387" s="22"/>
      <c r="AN1387" s="18"/>
    </row>
    <row r="1388" spans="21:40" x14ac:dyDescent="0.25">
      <c r="U1388" s="26"/>
      <c r="V1388" s="20"/>
      <c r="W1388" s="20"/>
      <c r="X1388" s="22"/>
      <c r="Y1388" s="18"/>
      <c r="Z1388" s="18"/>
      <c r="AJ1388" s="24"/>
      <c r="AK1388" s="20"/>
      <c r="AL1388" s="20"/>
      <c r="AM1388" s="22"/>
      <c r="AN1388" s="18"/>
    </row>
    <row r="1389" spans="21:40" x14ac:dyDescent="0.25">
      <c r="U1389" s="26"/>
      <c r="V1389" s="20"/>
      <c r="W1389" s="20"/>
      <c r="X1389" s="22"/>
      <c r="Y1389" s="18"/>
      <c r="Z1389" s="18"/>
      <c r="AJ1389" s="19"/>
      <c r="AK1389" s="20"/>
      <c r="AL1389" s="20"/>
      <c r="AM1389" s="22"/>
      <c r="AN1389" s="23"/>
    </row>
    <row r="1390" spans="21:40" x14ac:dyDescent="0.25">
      <c r="U1390" s="26"/>
      <c r="V1390" s="20"/>
      <c r="W1390" s="20"/>
      <c r="X1390" s="22"/>
      <c r="Y1390" s="18"/>
      <c r="Z1390" s="18"/>
      <c r="AJ1390" s="19"/>
      <c r="AK1390" s="20"/>
      <c r="AL1390" s="20"/>
      <c r="AM1390" s="22"/>
      <c r="AN1390" s="23"/>
    </row>
    <row r="1391" spans="21:40" x14ac:dyDescent="0.25">
      <c r="U1391" s="26"/>
      <c r="V1391" s="20"/>
      <c r="W1391" s="20"/>
      <c r="X1391" s="22"/>
      <c r="Y1391" s="18"/>
      <c r="Z1391" s="18"/>
      <c r="AJ1391" s="24"/>
      <c r="AK1391" s="20"/>
      <c r="AL1391" s="20"/>
      <c r="AM1391" s="22"/>
      <c r="AN1391" s="18"/>
    </row>
    <row r="1392" spans="21:40" x14ac:dyDescent="0.25">
      <c r="U1392" s="26"/>
      <c r="V1392" s="20"/>
      <c r="W1392" s="20"/>
      <c r="X1392" s="22"/>
      <c r="Y1392" s="18"/>
      <c r="Z1392" s="18"/>
      <c r="AJ1392" s="24"/>
      <c r="AK1392" s="20"/>
      <c r="AL1392" s="20"/>
      <c r="AM1392" s="22"/>
      <c r="AN1392" s="18"/>
    </row>
    <row r="1393" spans="21:40" x14ac:dyDescent="0.25">
      <c r="U1393" s="26"/>
      <c r="V1393" s="20"/>
      <c r="W1393" s="20"/>
      <c r="X1393" s="22"/>
      <c r="Y1393" s="18"/>
      <c r="Z1393" s="18"/>
      <c r="AJ1393" s="24"/>
      <c r="AK1393" s="20"/>
      <c r="AL1393" s="20"/>
      <c r="AM1393" s="22"/>
      <c r="AN1393" s="18"/>
    </row>
    <row r="1394" spans="21:40" x14ac:dyDescent="0.25">
      <c r="U1394" s="26"/>
      <c r="V1394" s="20"/>
      <c r="W1394" s="20"/>
      <c r="X1394" s="22"/>
      <c r="Y1394" s="18"/>
      <c r="Z1394" s="18"/>
      <c r="AJ1394" s="24"/>
      <c r="AK1394" s="20"/>
      <c r="AL1394" s="20"/>
      <c r="AM1394" s="22"/>
      <c r="AN1394" s="18"/>
    </row>
    <row r="1395" spans="21:40" x14ac:dyDescent="0.25">
      <c r="U1395" s="26"/>
      <c r="V1395" s="20"/>
      <c r="W1395" s="20"/>
      <c r="X1395" s="22"/>
      <c r="Y1395" s="18"/>
      <c r="Z1395" s="18"/>
      <c r="AJ1395" s="24"/>
      <c r="AK1395" s="20"/>
      <c r="AL1395" s="20"/>
      <c r="AM1395" s="22"/>
      <c r="AN1395" s="18"/>
    </row>
    <row r="1396" spans="21:40" x14ac:dyDescent="0.25">
      <c r="U1396" s="26"/>
      <c r="V1396" s="20"/>
      <c r="W1396" s="20"/>
      <c r="X1396" s="22"/>
      <c r="Y1396" s="18"/>
      <c r="Z1396" s="18"/>
      <c r="AJ1396" s="24"/>
      <c r="AK1396" s="20"/>
      <c r="AL1396" s="20"/>
      <c r="AM1396" s="22"/>
      <c r="AN1396" s="18"/>
    </row>
    <row r="1397" spans="21:40" x14ac:dyDescent="0.25">
      <c r="U1397" s="26"/>
      <c r="V1397" s="20"/>
      <c r="W1397" s="20"/>
      <c r="X1397" s="22"/>
      <c r="Y1397" s="18"/>
      <c r="Z1397" s="18"/>
      <c r="AJ1397" s="24"/>
      <c r="AK1397" s="20"/>
      <c r="AL1397" s="20"/>
      <c r="AM1397" s="22"/>
      <c r="AN1397" s="18"/>
    </row>
    <row r="1398" spans="21:40" x14ac:dyDescent="0.25">
      <c r="U1398" s="26"/>
      <c r="V1398" s="20"/>
      <c r="W1398" s="20"/>
      <c r="X1398" s="22"/>
      <c r="Y1398" s="18"/>
      <c r="Z1398" s="18"/>
      <c r="AJ1398" s="24"/>
      <c r="AK1398" s="20"/>
      <c r="AL1398" s="20"/>
      <c r="AM1398" s="22"/>
      <c r="AN1398" s="18"/>
    </row>
    <row r="1399" spans="21:40" x14ac:dyDescent="0.25">
      <c r="U1399" s="26"/>
      <c r="V1399" s="20"/>
      <c r="W1399" s="20"/>
      <c r="X1399" s="22"/>
      <c r="Y1399" s="18"/>
      <c r="Z1399" s="18"/>
      <c r="AJ1399" s="24"/>
      <c r="AK1399" s="20"/>
      <c r="AL1399" s="20"/>
      <c r="AM1399" s="22"/>
      <c r="AN1399" s="18"/>
    </row>
    <row r="1400" spans="21:40" x14ac:dyDescent="0.25">
      <c r="U1400" s="26"/>
      <c r="V1400" s="20"/>
      <c r="W1400" s="20"/>
      <c r="X1400" s="22"/>
      <c r="Y1400" s="18"/>
      <c r="Z1400" s="18"/>
      <c r="AJ1400" s="24"/>
      <c r="AK1400" s="20"/>
      <c r="AL1400" s="20"/>
      <c r="AM1400" s="22"/>
      <c r="AN1400" s="18"/>
    </row>
    <row r="1401" spans="21:40" x14ac:dyDescent="0.25">
      <c r="U1401" s="26"/>
      <c r="V1401" s="20"/>
      <c r="W1401" s="20"/>
      <c r="X1401" s="22"/>
      <c r="Y1401" s="18"/>
      <c r="Z1401" s="18"/>
      <c r="AJ1401" s="24"/>
      <c r="AK1401" s="20"/>
      <c r="AL1401" s="20"/>
      <c r="AM1401" s="22"/>
      <c r="AN1401" s="18"/>
    </row>
    <row r="1402" spans="21:40" x14ac:dyDescent="0.25">
      <c r="U1402" s="26"/>
      <c r="V1402" s="20"/>
      <c r="W1402" s="20"/>
      <c r="X1402" s="22"/>
      <c r="Y1402" s="18"/>
      <c r="Z1402" s="18"/>
      <c r="AJ1402" s="24"/>
      <c r="AK1402" s="20"/>
      <c r="AL1402" s="20"/>
      <c r="AM1402" s="22"/>
      <c r="AN1402" s="18"/>
    </row>
    <row r="1403" spans="21:40" x14ac:dyDescent="0.25">
      <c r="U1403" s="26"/>
      <c r="V1403" s="20"/>
      <c r="W1403" s="20"/>
      <c r="X1403" s="22"/>
      <c r="Y1403" s="18"/>
      <c r="Z1403" s="18"/>
      <c r="AJ1403" s="24"/>
      <c r="AK1403" s="20"/>
      <c r="AL1403" s="20"/>
      <c r="AM1403" s="22"/>
      <c r="AN1403" s="18"/>
    </row>
    <row r="1404" spans="21:40" x14ac:dyDescent="0.25">
      <c r="U1404" s="26"/>
      <c r="V1404" s="20"/>
      <c r="W1404" s="20"/>
      <c r="X1404" s="22"/>
      <c r="Y1404" s="18"/>
      <c r="Z1404" s="18"/>
      <c r="AJ1404" s="24"/>
      <c r="AK1404" s="20"/>
      <c r="AL1404" s="20"/>
      <c r="AM1404" s="22"/>
      <c r="AN1404" s="18"/>
    </row>
    <row r="1405" spans="21:40" x14ac:dyDescent="0.25">
      <c r="U1405" s="26"/>
      <c r="V1405" s="20"/>
      <c r="W1405" s="20"/>
      <c r="X1405" s="22"/>
      <c r="Y1405" s="18"/>
      <c r="Z1405" s="18"/>
      <c r="AJ1405" s="24"/>
      <c r="AK1405" s="20"/>
      <c r="AL1405" s="20"/>
      <c r="AM1405" s="22"/>
      <c r="AN1405" s="18"/>
    </row>
    <row r="1406" spans="21:40" x14ac:dyDescent="0.25">
      <c r="U1406" s="26"/>
      <c r="V1406" s="20"/>
      <c r="W1406" s="20"/>
      <c r="X1406" s="22"/>
      <c r="Y1406" s="18"/>
      <c r="Z1406" s="18"/>
      <c r="AJ1406" s="24"/>
      <c r="AK1406" s="20"/>
      <c r="AL1406" s="20"/>
      <c r="AM1406" s="22"/>
      <c r="AN1406" s="18"/>
    </row>
    <row r="1407" spans="21:40" x14ac:dyDescent="0.25">
      <c r="U1407" s="30"/>
      <c r="V1407" s="20"/>
      <c r="W1407" s="20"/>
      <c r="X1407" s="22"/>
      <c r="Y1407" s="23"/>
      <c r="Z1407" s="23"/>
      <c r="AJ1407" s="24"/>
      <c r="AK1407" s="20"/>
      <c r="AL1407" s="20"/>
      <c r="AM1407" s="22"/>
      <c r="AN1407" s="18"/>
    </row>
    <row r="1408" spans="21:40" x14ac:dyDescent="0.25">
      <c r="U1408" s="30"/>
      <c r="V1408" s="20"/>
      <c r="W1408" s="20"/>
      <c r="X1408" s="22"/>
      <c r="Y1408" s="23"/>
      <c r="Z1408" s="23"/>
      <c r="AJ1408" s="24"/>
      <c r="AK1408" s="20"/>
      <c r="AL1408" s="20"/>
      <c r="AM1408" s="22"/>
      <c r="AN1408" s="18"/>
    </row>
    <row r="1409" spans="21:40" x14ac:dyDescent="0.25">
      <c r="U1409" s="26"/>
      <c r="V1409" s="20"/>
      <c r="W1409" s="20"/>
      <c r="X1409" s="22"/>
      <c r="Y1409" s="18"/>
      <c r="Z1409" s="18"/>
      <c r="AJ1409" s="24"/>
      <c r="AK1409" s="20"/>
      <c r="AL1409" s="20"/>
      <c r="AM1409" s="22"/>
      <c r="AN1409" s="18"/>
    </row>
    <row r="1410" spans="21:40" x14ac:dyDescent="0.25">
      <c r="U1410" s="26"/>
      <c r="V1410" s="20"/>
      <c r="W1410" s="20"/>
      <c r="X1410" s="22"/>
      <c r="Y1410" s="18"/>
      <c r="Z1410" s="18"/>
      <c r="AJ1410" s="24"/>
      <c r="AK1410" s="20"/>
      <c r="AL1410" s="20"/>
      <c r="AM1410" s="22"/>
      <c r="AN1410" s="18"/>
    </row>
    <row r="1411" spans="21:40" x14ac:dyDescent="0.25">
      <c r="U1411" s="26"/>
      <c r="V1411" s="20"/>
      <c r="W1411" s="20"/>
      <c r="X1411" s="22"/>
      <c r="Y1411" s="18"/>
      <c r="Z1411" s="18"/>
      <c r="AJ1411" s="24"/>
      <c r="AK1411" s="20"/>
      <c r="AL1411" s="20"/>
      <c r="AM1411" s="22"/>
      <c r="AN1411" s="18"/>
    </row>
    <row r="1412" spans="21:40" x14ac:dyDescent="0.25">
      <c r="U1412" s="26"/>
      <c r="V1412" s="20"/>
      <c r="W1412" s="20"/>
      <c r="X1412" s="22"/>
      <c r="Y1412" s="18"/>
      <c r="Z1412" s="18"/>
      <c r="AJ1412" s="24"/>
      <c r="AK1412" s="20"/>
      <c r="AL1412" s="20"/>
      <c r="AM1412" s="22"/>
      <c r="AN1412" s="18"/>
    </row>
    <row r="1413" spans="21:40" x14ac:dyDescent="0.25">
      <c r="U1413" s="26"/>
      <c r="V1413" s="20"/>
      <c r="W1413" s="20"/>
      <c r="X1413" s="22"/>
      <c r="Y1413" s="18"/>
      <c r="Z1413" s="18"/>
      <c r="AJ1413" s="24"/>
      <c r="AK1413" s="20"/>
      <c r="AL1413" s="20"/>
      <c r="AM1413" s="22"/>
      <c r="AN1413" s="18"/>
    </row>
    <row r="1414" spans="21:40" x14ac:dyDescent="0.25">
      <c r="U1414" s="26"/>
      <c r="V1414" s="20"/>
      <c r="W1414" s="20"/>
      <c r="X1414" s="22"/>
      <c r="Y1414" s="18"/>
      <c r="Z1414" s="18"/>
      <c r="AJ1414" s="24"/>
      <c r="AK1414" s="20"/>
      <c r="AL1414" s="20"/>
      <c r="AM1414" s="22"/>
      <c r="AN1414" s="18"/>
    </row>
    <row r="1415" spans="21:40" x14ac:dyDescent="0.25">
      <c r="U1415" s="26"/>
      <c r="V1415" s="20"/>
      <c r="W1415" s="20"/>
      <c r="X1415" s="22"/>
      <c r="Y1415" s="18"/>
      <c r="Z1415" s="18"/>
      <c r="AJ1415" s="24"/>
      <c r="AK1415" s="20"/>
      <c r="AL1415" s="20"/>
      <c r="AM1415" s="22"/>
      <c r="AN1415" s="18"/>
    </row>
    <row r="1416" spans="21:40" x14ac:dyDescent="0.25">
      <c r="U1416" s="26"/>
      <c r="V1416" s="20"/>
      <c r="W1416" s="20"/>
      <c r="X1416" s="22"/>
      <c r="Y1416" s="18"/>
      <c r="Z1416" s="18"/>
      <c r="AJ1416" s="24"/>
      <c r="AK1416" s="20"/>
      <c r="AL1416" s="20"/>
      <c r="AM1416" s="22"/>
      <c r="AN1416" s="18"/>
    </row>
    <row r="1417" spans="21:40" x14ac:dyDescent="0.25">
      <c r="U1417" s="26"/>
      <c r="V1417" s="20"/>
      <c r="W1417" s="20"/>
      <c r="X1417" s="22"/>
      <c r="Y1417" s="18"/>
      <c r="Z1417" s="18"/>
      <c r="AJ1417" s="24"/>
      <c r="AK1417" s="20"/>
      <c r="AL1417" s="20"/>
      <c r="AM1417" s="22"/>
      <c r="AN1417" s="18"/>
    </row>
    <row r="1418" spans="21:40" x14ac:dyDescent="0.25">
      <c r="U1418" s="26"/>
      <c r="V1418" s="20"/>
      <c r="W1418" s="20"/>
      <c r="X1418" s="22"/>
      <c r="Y1418" s="18"/>
      <c r="Z1418" s="18"/>
      <c r="AJ1418" s="24"/>
      <c r="AK1418" s="20"/>
      <c r="AL1418" s="20"/>
      <c r="AM1418" s="22"/>
      <c r="AN1418" s="18"/>
    </row>
    <row r="1419" spans="21:40" x14ac:dyDescent="0.25">
      <c r="U1419" s="26"/>
      <c r="V1419" s="20"/>
      <c r="W1419" s="20"/>
      <c r="X1419" s="22"/>
      <c r="Y1419" s="18"/>
      <c r="Z1419" s="18"/>
      <c r="AJ1419" s="24"/>
      <c r="AK1419" s="20"/>
      <c r="AL1419" s="20"/>
      <c r="AM1419" s="22"/>
      <c r="AN1419" s="18"/>
    </row>
    <row r="1420" spans="21:40" x14ac:dyDescent="0.25">
      <c r="U1420" s="26"/>
      <c r="V1420" s="20"/>
      <c r="W1420" s="20"/>
      <c r="X1420" s="22"/>
      <c r="Y1420" s="18"/>
      <c r="Z1420" s="18"/>
      <c r="AJ1420" s="24"/>
      <c r="AK1420" s="20"/>
      <c r="AL1420" s="20"/>
      <c r="AM1420" s="22"/>
      <c r="AN1420" s="18"/>
    </row>
    <row r="1421" spans="21:40" x14ac:dyDescent="0.25">
      <c r="U1421" s="26"/>
      <c r="V1421" s="20"/>
      <c r="W1421" s="20"/>
      <c r="X1421" s="22"/>
      <c r="Y1421" s="18"/>
      <c r="Z1421" s="18"/>
      <c r="AJ1421" s="24"/>
      <c r="AK1421" s="20"/>
      <c r="AL1421" s="20"/>
      <c r="AM1421" s="22"/>
      <c r="AN1421" s="18"/>
    </row>
    <row r="1422" spans="21:40" x14ac:dyDescent="0.25">
      <c r="U1422" s="26"/>
      <c r="V1422" s="20"/>
      <c r="W1422" s="20"/>
      <c r="X1422" s="22"/>
      <c r="Y1422" s="18"/>
      <c r="Z1422" s="18"/>
      <c r="AJ1422" s="24"/>
      <c r="AK1422" s="20"/>
      <c r="AL1422" s="20"/>
      <c r="AM1422" s="22"/>
      <c r="AN1422" s="18"/>
    </row>
    <row r="1423" spans="21:40" x14ac:dyDescent="0.25">
      <c r="U1423" s="26"/>
      <c r="V1423" s="20"/>
      <c r="W1423" s="20"/>
      <c r="X1423" s="22"/>
      <c r="Y1423" s="18"/>
      <c r="Z1423" s="18"/>
      <c r="AJ1423" s="24"/>
      <c r="AK1423" s="20"/>
      <c r="AL1423" s="20"/>
      <c r="AM1423" s="22"/>
      <c r="AN1423" s="18"/>
    </row>
    <row r="1424" spans="21:40" x14ac:dyDescent="0.25">
      <c r="U1424" s="26"/>
      <c r="V1424" s="20"/>
      <c r="W1424" s="20"/>
      <c r="X1424" s="22"/>
      <c r="Y1424" s="18"/>
      <c r="Z1424" s="18"/>
      <c r="AJ1424" s="24"/>
      <c r="AK1424" s="20"/>
      <c r="AL1424" s="20"/>
      <c r="AM1424" s="22"/>
      <c r="AN1424" s="18"/>
    </row>
    <row r="1425" spans="21:40" x14ac:dyDescent="0.25">
      <c r="U1425" s="26"/>
      <c r="V1425" s="20"/>
      <c r="W1425" s="20"/>
      <c r="X1425" s="22"/>
      <c r="Y1425" s="18"/>
      <c r="Z1425" s="18"/>
      <c r="AJ1425" s="24"/>
      <c r="AK1425" s="20"/>
      <c r="AL1425" s="20"/>
      <c r="AM1425" s="22"/>
      <c r="AN1425" s="18"/>
    </row>
    <row r="1426" spans="21:40" x14ac:dyDescent="0.25">
      <c r="U1426" s="26"/>
      <c r="V1426" s="20"/>
      <c r="W1426" s="20"/>
      <c r="X1426" s="22"/>
      <c r="Y1426" s="18"/>
      <c r="Z1426" s="18"/>
      <c r="AJ1426" s="24"/>
      <c r="AK1426" s="20"/>
      <c r="AL1426" s="20"/>
      <c r="AM1426" s="22"/>
      <c r="AN1426" s="18"/>
    </row>
    <row r="1427" spans="21:40" x14ac:dyDescent="0.25">
      <c r="U1427" s="26"/>
      <c r="V1427" s="20"/>
      <c r="W1427" s="20"/>
      <c r="X1427" s="22"/>
      <c r="Y1427" s="18"/>
      <c r="Z1427" s="18"/>
      <c r="AJ1427" s="24"/>
      <c r="AK1427" s="20"/>
      <c r="AL1427" s="20"/>
      <c r="AM1427" s="22"/>
      <c r="AN1427" s="18"/>
    </row>
    <row r="1428" spans="21:40" x14ac:dyDescent="0.25">
      <c r="U1428" s="26"/>
      <c r="V1428" s="20"/>
      <c r="W1428" s="20"/>
      <c r="X1428" s="22"/>
      <c r="Y1428" s="18"/>
      <c r="Z1428" s="18"/>
      <c r="AJ1428" s="24"/>
      <c r="AK1428" s="20"/>
      <c r="AL1428" s="20"/>
      <c r="AM1428" s="22"/>
      <c r="AN1428" s="18"/>
    </row>
    <row r="1429" spans="21:40" x14ac:dyDescent="0.25">
      <c r="U1429" s="26"/>
      <c r="V1429" s="20"/>
      <c r="W1429" s="20"/>
      <c r="X1429" s="22"/>
      <c r="Y1429" s="18"/>
      <c r="Z1429" s="18"/>
      <c r="AJ1429" s="24"/>
      <c r="AK1429" s="20"/>
      <c r="AL1429" s="20"/>
      <c r="AM1429" s="22"/>
      <c r="AN1429" s="18"/>
    </row>
    <row r="1430" spans="21:40" x14ac:dyDescent="0.25">
      <c r="U1430" s="26"/>
      <c r="V1430" s="20"/>
      <c r="W1430" s="20"/>
      <c r="X1430" s="22"/>
      <c r="Y1430" s="18"/>
      <c r="Z1430" s="18"/>
      <c r="AJ1430" s="24"/>
      <c r="AK1430" s="20"/>
      <c r="AL1430" s="20"/>
      <c r="AM1430" s="22"/>
      <c r="AN1430" s="18"/>
    </row>
    <row r="1431" spans="21:40" x14ac:dyDescent="0.25">
      <c r="U1431" s="26"/>
      <c r="V1431" s="20"/>
      <c r="W1431" s="20"/>
      <c r="X1431" s="22"/>
      <c r="Y1431" s="18"/>
      <c r="Z1431" s="18"/>
      <c r="AJ1431" s="24"/>
      <c r="AK1431" s="20"/>
      <c r="AL1431" s="20"/>
      <c r="AM1431" s="22"/>
      <c r="AN1431" s="18"/>
    </row>
    <row r="1432" spans="21:40" x14ac:dyDescent="0.25">
      <c r="U1432" s="26"/>
      <c r="V1432" s="20"/>
      <c r="W1432" s="20"/>
      <c r="X1432" s="22"/>
      <c r="Y1432" s="18"/>
      <c r="Z1432" s="18"/>
      <c r="AJ1432" s="24"/>
      <c r="AK1432" s="20"/>
      <c r="AL1432" s="20"/>
      <c r="AM1432" s="22"/>
      <c r="AN1432" s="18"/>
    </row>
    <row r="1433" spans="21:40" x14ac:dyDescent="0.25">
      <c r="U1433" s="26"/>
      <c r="V1433" s="20"/>
      <c r="W1433" s="20"/>
      <c r="X1433" s="22"/>
      <c r="Y1433" s="18"/>
      <c r="Z1433" s="18"/>
      <c r="AJ1433" s="24"/>
      <c r="AK1433" s="20"/>
      <c r="AL1433" s="20"/>
      <c r="AM1433" s="22"/>
      <c r="AN1433" s="18"/>
    </row>
    <row r="1434" spans="21:40" x14ac:dyDescent="0.25">
      <c r="U1434" s="26"/>
      <c r="V1434" s="20"/>
      <c r="W1434" s="20"/>
      <c r="X1434" s="22"/>
      <c r="Y1434" s="18"/>
      <c r="Z1434" s="18"/>
      <c r="AJ1434" s="24"/>
      <c r="AK1434" s="20"/>
      <c r="AL1434" s="20"/>
      <c r="AM1434" s="22"/>
      <c r="AN1434" s="18"/>
    </row>
    <row r="1435" spans="21:40" x14ac:dyDescent="0.25">
      <c r="U1435" s="26"/>
      <c r="V1435" s="20"/>
      <c r="W1435" s="20"/>
      <c r="X1435" s="22"/>
      <c r="Y1435" s="18"/>
      <c r="Z1435" s="18"/>
      <c r="AJ1435" s="19"/>
      <c r="AK1435" s="20"/>
      <c r="AL1435" s="20"/>
      <c r="AM1435" s="22"/>
      <c r="AN1435" s="23"/>
    </row>
    <row r="1436" spans="21:40" x14ac:dyDescent="0.25">
      <c r="U1436" s="26"/>
      <c r="V1436" s="20"/>
      <c r="W1436" s="20"/>
      <c r="X1436" s="22"/>
      <c r="Y1436" s="18"/>
      <c r="Z1436" s="18"/>
      <c r="AJ1436" s="24"/>
      <c r="AK1436" s="20"/>
      <c r="AL1436" s="20"/>
      <c r="AM1436" s="22"/>
      <c r="AN1436" s="23"/>
    </row>
    <row r="1437" spans="21:40" x14ac:dyDescent="0.25">
      <c r="U1437" s="26"/>
      <c r="V1437" s="20"/>
      <c r="W1437" s="20"/>
      <c r="X1437" s="22"/>
      <c r="Y1437" s="18"/>
      <c r="Z1437" s="18"/>
      <c r="AJ1437" s="24"/>
      <c r="AK1437" s="20"/>
      <c r="AL1437" s="20"/>
      <c r="AM1437" s="22"/>
      <c r="AN1437" s="18"/>
    </row>
    <row r="1438" spans="21:40" x14ac:dyDescent="0.25">
      <c r="U1438" s="26"/>
      <c r="V1438" s="20"/>
      <c r="W1438" s="20"/>
      <c r="X1438" s="22"/>
      <c r="Y1438" s="18"/>
      <c r="Z1438" s="18"/>
      <c r="AJ1438" s="24"/>
      <c r="AK1438" s="20"/>
      <c r="AL1438" s="20"/>
      <c r="AM1438" s="22"/>
      <c r="AN1438" s="18"/>
    </row>
    <row r="1439" spans="21:40" x14ac:dyDescent="0.25">
      <c r="U1439" s="26"/>
      <c r="V1439" s="20"/>
      <c r="W1439" s="20"/>
      <c r="X1439" s="22"/>
      <c r="Y1439" s="18"/>
      <c r="Z1439" s="18"/>
      <c r="AJ1439" s="24"/>
      <c r="AK1439" s="20"/>
      <c r="AL1439" s="20"/>
      <c r="AM1439" s="22"/>
      <c r="AN1439" s="18"/>
    </row>
    <row r="1440" spans="21:40" x14ac:dyDescent="0.25">
      <c r="U1440" s="26"/>
      <c r="V1440" s="20"/>
      <c r="W1440" s="20"/>
      <c r="X1440" s="22"/>
      <c r="Y1440" s="18"/>
      <c r="Z1440" s="18"/>
      <c r="AJ1440" s="24"/>
      <c r="AK1440" s="20"/>
      <c r="AL1440" s="20"/>
      <c r="AM1440" s="22"/>
      <c r="AN1440" s="18"/>
    </row>
    <row r="1441" spans="21:40" x14ac:dyDescent="0.25">
      <c r="U1441" s="26"/>
      <c r="V1441" s="20"/>
      <c r="W1441" s="20"/>
      <c r="X1441" s="22"/>
      <c r="Y1441" s="18"/>
      <c r="Z1441" s="18"/>
      <c r="AJ1441" s="24"/>
      <c r="AK1441" s="20"/>
      <c r="AL1441" s="20"/>
      <c r="AM1441" s="22"/>
      <c r="AN1441" s="18"/>
    </row>
    <row r="1442" spans="21:40" x14ac:dyDescent="0.25">
      <c r="U1442" s="26"/>
      <c r="V1442" s="20"/>
      <c r="W1442" s="20"/>
      <c r="X1442" s="22"/>
      <c r="Y1442" s="18"/>
      <c r="Z1442" s="18"/>
      <c r="AJ1442" s="24"/>
      <c r="AK1442" s="20"/>
      <c r="AL1442" s="20"/>
      <c r="AM1442" s="22"/>
      <c r="AN1442" s="18"/>
    </row>
    <row r="1443" spans="21:40" x14ac:dyDescent="0.25">
      <c r="U1443" s="26"/>
      <c r="V1443" s="20"/>
      <c r="W1443" s="20"/>
      <c r="X1443" s="22"/>
      <c r="Y1443" s="18"/>
      <c r="Z1443" s="18"/>
      <c r="AJ1443" s="24"/>
      <c r="AK1443" s="20"/>
      <c r="AL1443" s="20"/>
      <c r="AM1443" s="22"/>
      <c r="AN1443" s="18"/>
    </row>
    <row r="1444" spans="21:40" x14ac:dyDescent="0.25">
      <c r="U1444" s="26"/>
      <c r="V1444" s="20"/>
      <c r="W1444" s="20"/>
      <c r="X1444" s="22"/>
      <c r="Y1444" s="18"/>
      <c r="Z1444" s="18"/>
      <c r="AJ1444" s="24"/>
      <c r="AK1444" s="20"/>
      <c r="AL1444" s="20"/>
      <c r="AM1444" s="22"/>
      <c r="AN1444" s="18"/>
    </row>
    <row r="1445" spans="21:40" x14ac:dyDescent="0.25">
      <c r="U1445" s="26"/>
      <c r="V1445" s="20"/>
      <c r="W1445" s="20"/>
      <c r="X1445" s="22"/>
      <c r="Y1445" s="18"/>
      <c r="Z1445" s="18"/>
      <c r="AJ1445" s="24"/>
      <c r="AK1445" s="20"/>
      <c r="AL1445" s="20"/>
      <c r="AM1445" s="22"/>
      <c r="AN1445" s="18"/>
    </row>
    <row r="1446" spans="21:40" x14ac:dyDescent="0.25">
      <c r="U1446" s="26"/>
      <c r="V1446" s="20"/>
      <c r="W1446" s="20"/>
      <c r="X1446" s="22"/>
      <c r="Y1446" s="18"/>
      <c r="Z1446" s="18"/>
      <c r="AJ1446" s="24"/>
      <c r="AK1446" s="20"/>
      <c r="AL1446" s="20"/>
      <c r="AM1446" s="22"/>
      <c r="AN1446" s="18"/>
    </row>
    <row r="1447" spans="21:40" x14ac:dyDescent="0.25">
      <c r="U1447" s="26"/>
      <c r="V1447" s="20"/>
      <c r="W1447" s="20"/>
      <c r="X1447" s="22"/>
      <c r="Y1447" s="18"/>
      <c r="Z1447" s="18"/>
      <c r="AJ1447" s="24"/>
      <c r="AK1447" s="20"/>
      <c r="AL1447" s="20"/>
      <c r="AM1447" s="22"/>
      <c r="AN1447" s="18"/>
    </row>
    <row r="1448" spans="21:40" x14ac:dyDescent="0.25">
      <c r="U1448" s="26"/>
      <c r="V1448" s="20"/>
      <c r="W1448" s="20"/>
      <c r="X1448" s="22"/>
      <c r="Y1448" s="18"/>
      <c r="Z1448" s="18"/>
      <c r="AJ1448" s="24"/>
      <c r="AK1448" s="20"/>
      <c r="AL1448" s="20"/>
      <c r="AM1448" s="22"/>
      <c r="AN1448" s="18"/>
    </row>
    <row r="1449" spans="21:40" x14ac:dyDescent="0.25">
      <c r="U1449" s="26"/>
      <c r="V1449" s="20"/>
      <c r="W1449" s="20"/>
      <c r="X1449" s="22"/>
      <c r="Y1449" s="18"/>
      <c r="Z1449" s="18"/>
      <c r="AJ1449" s="24"/>
      <c r="AK1449" s="20"/>
      <c r="AL1449" s="20"/>
      <c r="AM1449" s="22"/>
      <c r="AN1449" s="18"/>
    </row>
    <row r="1450" spans="21:40" x14ac:dyDescent="0.25">
      <c r="U1450" s="26"/>
      <c r="V1450" s="20"/>
      <c r="W1450" s="20"/>
      <c r="X1450" s="22"/>
      <c r="Y1450" s="18"/>
      <c r="Z1450" s="18"/>
      <c r="AJ1450" s="24"/>
      <c r="AK1450" s="20"/>
      <c r="AL1450" s="20"/>
      <c r="AM1450" s="22"/>
      <c r="AN1450" s="18"/>
    </row>
    <row r="1451" spans="21:40" x14ac:dyDescent="0.25">
      <c r="U1451" s="26"/>
      <c r="V1451" s="20"/>
      <c r="W1451" s="20"/>
      <c r="X1451" s="22"/>
      <c r="Y1451" s="18"/>
      <c r="Z1451" s="18"/>
      <c r="AJ1451" s="24"/>
      <c r="AK1451" s="20"/>
      <c r="AL1451" s="20"/>
      <c r="AM1451" s="22"/>
      <c r="AN1451" s="18"/>
    </row>
    <row r="1452" spans="21:40" x14ac:dyDescent="0.25">
      <c r="U1452" s="26"/>
      <c r="V1452" s="20"/>
      <c r="W1452" s="20"/>
      <c r="X1452" s="22"/>
      <c r="Y1452" s="18"/>
      <c r="Z1452" s="18"/>
      <c r="AJ1452" s="24"/>
      <c r="AK1452" s="20"/>
      <c r="AL1452" s="20"/>
      <c r="AM1452" s="22"/>
      <c r="AN1452" s="18"/>
    </row>
    <row r="1453" spans="21:40" x14ac:dyDescent="0.25">
      <c r="U1453" s="30"/>
      <c r="V1453" s="20"/>
      <c r="W1453" s="20"/>
      <c r="X1453" s="22"/>
      <c r="Y1453" s="23"/>
      <c r="Z1453" s="23"/>
      <c r="AJ1453" s="24"/>
      <c r="AK1453" s="20"/>
      <c r="AL1453" s="20"/>
      <c r="AM1453" s="22"/>
      <c r="AN1453" s="18"/>
    </row>
    <row r="1454" spans="21:40" x14ac:dyDescent="0.25">
      <c r="U1454" s="26"/>
      <c r="V1454" s="20"/>
      <c r="W1454" s="20"/>
      <c r="X1454" s="22"/>
      <c r="Y1454" s="23"/>
      <c r="Z1454" s="23"/>
      <c r="AJ1454" s="19"/>
      <c r="AK1454" s="20"/>
      <c r="AL1454" s="20"/>
      <c r="AM1454" s="22"/>
      <c r="AN1454" s="23"/>
    </row>
    <row r="1455" spans="21:40" x14ac:dyDescent="0.25">
      <c r="U1455" s="26"/>
      <c r="V1455" s="20"/>
      <c r="W1455" s="20"/>
      <c r="X1455" s="22"/>
      <c r="Y1455" s="18"/>
      <c r="Z1455" s="18"/>
      <c r="AJ1455" s="24"/>
      <c r="AK1455" s="20"/>
      <c r="AL1455" s="20"/>
      <c r="AM1455" s="22"/>
      <c r="AN1455" s="23"/>
    </row>
    <row r="1456" spans="21:40" x14ac:dyDescent="0.25">
      <c r="U1456" s="26"/>
      <c r="V1456" s="20"/>
      <c r="W1456" s="20"/>
      <c r="X1456" s="22"/>
      <c r="Y1456" s="18"/>
      <c r="Z1456" s="18"/>
      <c r="AJ1456" s="24"/>
      <c r="AK1456" s="20"/>
      <c r="AL1456" s="20"/>
      <c r="AM1456" s="22"/>
      <c r="AN1456" s="18"/>
    </row>
    <row r="1457" spans="21:40" x14ac:dyDescent="0.25">
      <c r="U1457" s="26"/>
      <c r="V1457" s="20"/>
      <c r="W1457" s="20"/>
      <c r="X1457" s="22"/>
      <c r="Y1457" s="18"/>
      <c r="Z1457" s="18"/>
      <c r="AJ1457" s="24"/>
      <c r="AK1457" s="20"/>
      <c r="AL1457" s="20"/>
      <c r="AM1457" s="22"/>
      <c r="AN1457" s="18"/>
    </row>
    <row r="1458" spans="21:40" x14ac:dyDescent="0.25">
      <c r="U1458" s="26"/>
      <c r="V1458" s="20"/>
      <c r="W1458" s="20"/>
      <c r="X1458" s="22"/>
      <c r="Y1458" s="18"/>
      <c r="Z1458" s="18"/>
      <c r="AJ1458" s="24"/>
      <c r="AK1458" s="20"/>
      <c r="AL1458" s="20"/>
      <c r="AM1458" s="22"/>
      <c r="AN1458" s="18"/>
    </row>
    <row r="1459" spans="21:40" x14ac:dyDescent="0.25">
      <c r="U1459" s="26"/>
      <c r="V1459" s="20"/>
      <c r="W1459" s="20"/>
      <c r="X1459" s="22"/>
      <c r="Y1459" s="18"/>
      <c r="Z1459" s="18"/>
      <c r="AJ1459" s="24"/>
      <c r="AK1459" s="20"/>
      <c r="AL1459" s="20"/>
      <c r="AM1459" s="22"/>
      <c r="AN1459" s="18"/>
    </row>
    <row r="1460" spans="21:40" x14ac:dyDescent="0.25">
      <c r="U1460" s="26"/>
      <c r="V1460" s="20"/>
      <c r="W1460" s="20"/>
      <c r="X1460" s="22"/>
      <c r="Y1460" s="18"/>
      <c r="Z1460" s="18"/>
      <c r="AJ1460" s="24"/>
      <c r="AK1460" s="20"/>
      <c r="AL1460" s="20"/>
      <c r="AM1460" s="22"/>
      <c r="AN1460" s="18"/>
    </row>
    <row r="1461" spans="21:40" x14ac:dyDescent="0.25">
      <c r="U1461" s="26"/>
      <c r="V1461" s="20"/>
      <c r="W1461" s="20"/>
      <c r="X1461" s="22"/>
      <c r="Y1461" s="18"/>
      <c r="Z1461" s="18"/>
      <c r="AJ1461" s="24"/>
      <c r="AK1461" s="20"/>
      <c r="AL1461" s="20"/>
      <c r="AM1461" s="22"/>
      <c r="AN1461" s="18"/>
    </row>
    <row r="1462" spans="21:40" x14ac:dyDescent="0.25">
      <c r="U1462" s="26"/>
      <c r="V1462" s="20"/>
      <c r="W1462" s="20"/>
      <c r="X1462" s="22"/>
      <c r="Y1462" s="18"/>
      <c r="Z1462" s="18"/>
      <c r="AJ1462" s="24"/>
      <c r="AK1462" s="20"/>
      <c r="AL1462" s="20"/>
      <c r="AM1462" s="22"/>
      <c r="AN1462" s="18"/>
    </row>
    <row r="1463" spans="21:40" x14ac:dyDescent="0.25">
      <c r="U1463" s="26"/>
      <c r="V1463" s="20"/>
      <c r="W1463" s="20"/>
      <c r="X1463" s="22"/>
      <c r="Y1463" s="18"/>
      <c r="Z1463" s="18"/>
      <c r="AJ1463" s="24"/>
      <c r="AK1463" s="20"/>
      <c r="AL1463" s="20"/>
      <c r="AM1463" s="22"/>
      <c r="AN1463" s="18"/>
    </row>
    <row r="1464" spans="21:40" x14ac:dyDescent="0.25">
      <c r="U1464" s="26"/>
      <c r="V1464" s="20"/>
      <c r="W1464" s="20"/>
      <c r="X1464" s="22"/>
      <c r="Y1464" s="18"/>
      <c r="Z1464" s="18"/>
      <c r="AJ1464" s="24"/>
      <c r="AK1464" s="20"/>
      <c r="AL1464" s="20"/>
      <c r="AM1464" s="22"/>
      <c r="AN1464" s="18"/>
    </row>
    <row r="1465" spans="21:40" x14ac:dyDescent="0.25">
      <c r="U1465" s="26"/>
      <c r="V1465" s="20"/>
      <c r="W1465" s="20"/>
      <c r="X1465" s="22"/>
      <c r="Y1465" s="18"/>
      <c r="Z1465" s="18"/>
      <c r="AJ1465" s="24"/>
      <c r="AK1465" s="20"/>
      <c r="AL1465" s="20"/>
      <c r="AM1465" s="22"/>
      <c r="AN1465" s="18"/>
    </row>
    <row r="1466" spans="21:40" x14ac:dyDescent="0.25">
      <c r="U1466" s="26"/>
      <c r="V1466" s="20"/>
      <c r="W1466" s="20"/>
      <c r="X1466" s="22"/>
      <c r="Y1466" s="18"/>
      <c r="Z1466" s="18"/>
      <c r="AJ1466" s="24"/>
      <c r="AK1466" s="20"/>
      <c r="AL1466" s="20"/>
      <c r="AM1466" s="22"/>
      <c r="AN1466" s="18"/>
    </row>
    <row r="1467" spans="21:40" x14ac:dyDescent="0.25">
      <c r="U1467" s="26"/>
      <c r="V1467" s="20"/>
      <c r="W1467" s="20"/>
      <c r="X1467" s="22"/>
      <c r="Y1467" s="18"/>
      <c r="Z1467" s="18"/>
      <c r="AJ1467" s="24"/>
      <c r="AK1467" s="20"/>
      <c r="AL1467" s="20"/>
      <c r="AM1467" s="22"/>
      <c r="AN1467" s="18"/>
    </row>
    <row r="1468" spans="21:40" x14ac:dyDescent="0.25">
      <c r="U1468" s="26"/>
      <c r="V1468" s="20"/>
      <c r="W1468" s="20"/>
      <c r="X1468" s="22"/>
      <c r="Y1468" s="18"/>
      <c r="Z1468" s="18"/>
      <c r="AJ1468" s="24"/>
      <c r="AK1468" s="20"/>
      <c r="AL1468" s="20"/>
      <c r="AM1468" s="22"/>
      <c r="AN1468" s="18"/>
    </row>
    <row r="1469" spans="21:40" x14ac:dyDescent="0.25">
      <c r="U1469" s="26"/>
      <c r="V1469" s="20"/>
      <c r="W1469" s="20"/>
      <c r="X1469" s="22"/>
      <c r="Y1469" s="18"/>
      <c r="Z1469" s="18"/>
      <c r="AJ1469" s="24"/>
      <c r="AK1469" s="20"/>
      <c r="AL1469" s="20"/>
      <c r="AM1469" s="22"/>
      <c r="AN1469" s="18"/>
    </row>
    <row r="1470" spans="21:40" x14ac:dyDescent="0.25">
      <c r="U1470" s="26"/>
      <c r="V1470" s="20"/>
      <c r="W1470" s="20"/>
      <c r="X1470" s="22"/>
      <c r="Y1470" s="18"/>
      <c r="Z1470" s="18"/>
      <c r="AJ1470" s="24"/>
      <c r="AK1470" s="20"/>
      <c r="AL1470" s="20"/>
      <c r="AM1470" s="22"/>
      <c r="AN1470" s="18"/>
    </row>
    <row r="1471" spans="21:40" x14ac:dyDescent="0.25">
      <c r="U1471" s="26"/>
      <c r="V1471" s="20"/>
      <c r="W1471" s="20"/>
      <c r="X1471" s="22"/>
      <c r="Y1471" s="18"/>
      <c r="Z1471" s="18"/>
      <c r="AJ1471" s="24"/>
      <c r="AK1471" s="20"/>
      <c r="AL1471" s="20"/>
      <c r="AM1471" s="22"/>
      <c r="AN1471" s="18"/>
    </row>
    <row r="1472" spans="21:40" x14ac:dyDescent="0.25">
      <c r="U1472" s="30"/>
      <c r="V1472" s="20"/>
      <c r="W1472" s="20"/>
      <c r="X1472" s="22"/>
      <c r="Y1472" s="23"/>
      <c r="Z1472" s="23"/>
      <c r="AJ1472" s="24"/>
      <c r="AK1472" s="20"/>
      <c r="AL1472" s="20"/>
      <c r="AM1472" s="22"/>
      <c r="AN1472" s="18"/>
    </row>
    <row r="1473" spans="21:40" x14ac:dyDescent="0.25">
      <c r="U1473" s="26"/>
      <c r="V1473" s="20"/>
      <c r="W1473" s="20"/>
      <c r="X1473" s="22"/>
      <c r="Y1473" s="23"/>
      <c r="Z1473" s="23"/>
      <c r="AJ1473" s="24"/>
      <c r="AK1473" s="20"/>
      <c r="AL1473" s="20"/>
      <c r="AM1473" s="22"/>
      <c r="AN1473" s="18"/>
    </row>
    <row r="1474" spans="21:40" x14ac:dyDescent="0.25">
      <c r="U1474" s="26"/>
      <c r="V1474" s="20"/>
      <c r="W1474" s="20"/>
      <c r="X1474" s="22"/>
      <c r="Y1474" s="18"/>
      <c r="Z1474" s="18"/>
      <c r="AJ1474" s="24"/>
      <c r="AK1474" s="20"/>
      <c r="AL1474" s="20"/>
      <c r="AM1474" s="22"/>
      <c r="AN1474" s="18"/>
    </row>
    <row r="1475" spans="21:40" x14ac:dyDescent="0.25">
      <c r="U1475" s="26"/>
      <c r="V1475" s="20"/>
      <c r="W1475" s="20"/>
      <c r="X1475" s="22"/>
      <c r="Y1475" s="18"/>
      <c r="Z1475" s="18"/>
      <c r="AJ1475" s="24"/>
      <c r="AK1475" s="20"/>
      <c r="AL1475" s="20"/>
      <c r="AM1475" s="22"/>
      <c r="AN1475" s="18"/>
    </row>
    <row r="1476" spans="21:40" x14ac:dyDescent="0.25">
      <c r="U1476" s="26"/>
      <c r="V1476" s="20"/>
      <c r="W1476" s="20"/>
      <c r="X1476" s="22"/>
      <c r="Y1476" s="18"/>
      <c r="Z1476" s="18"/>
      <c r="AJ1476" s="24"/>
      <c r="AK1476" s="20"/>
      <c r="AL1476" s="20"/>
      <c r="AM1476" s="22"/>
      <c r="AN1476" s="18"/>
    </row>
    <row r="1477" spans="21:40" x14ac:dyDescent="0.25">
      <c r="U1477" s="26"/>
      <c r="V1477" s="20"/>
      <c r="W1477" s="20"/>
      <c r="X1477" s="22"/>
      <c r="Y1477" s="18"/>
      <c r="Z1477" s="18"/>
      <c r="AJ1477" s="24"/>
      <c r="AK1477" s="20"/>
      <c r="AL1477" s="20"/>
      <c r="AM1477" s="22"/>
      <c r="AN1477" s="18"/>
    </row>
    <row r="1478" spans="21:40" x14ac:dyDescent="0.25">
      <c r="U1478" s="26"/>
      <c r="V1478" s="20"/>
      <c r="W1478" s="20"/>
      <c r="X1478" s="22"/>
      <c r="Y1478" s="18"/>
      <c r="Z1478" s="18"/>
      <c r="AJ1478" s="24"/>
      <c r="AK1478" s="20"/>
      <c r="AL1478" s="20"/>
      <c r="AM1478" s="22"/>
      <c r="AN1478" s="18"/>
    </row>
    <row r="1479" spans="21:40" x14ac:dyDescent="0.25">
      <c r="U1479" s="26"/>
      <c r="V1479" s="20"/>
      <c r="W1479" s="20"/>
      <c r="X1479" s="22"/>
      <c r="Y1479" s="18"/>
      <c r="Z1479" s="18"/>
      <c r="AJ1479" s="24"/>
      <c r="AK1479" s="20"/>
      <c r="AL1479" s="20"/>
      <c r="AM1479" s="22"/>
      <c r="AN1479" s="18"/>
    </row>
    <row r="1480" spans="21:40" x14ac:dyDescent="0.25">
      <c r="U1480" s="26"/>
      <c r="V1480" s="20"/>
      <c r="W1480" s="20"/>
      <c r="X1480" s="22"/>
      <c r="Y1480" s="18"/>
      <c r="Z1480" s="18"/>
      <c r="AJ1480" s="24"/>
      <c r="AK1480" s="20"/>
      <c r="AL1480" s="20"/>
      <c r="AM1480" s="22"/>
      <c r="AN1480" s="18"/>
    </row>
    <row r="1481" spans="21:40" x14ac:dyDescent="0.25">
      <c r="U1481" s="26"/>
      <c r="V1481" s="20"/>
      <c r="W1481" s="20"/>
      <c r="X1481" s="22"/>
      <c r="Y1481" s="18"/>
      <c r="Z1481" s="18"/>
      <c r="AJ1481" s="19"/>
      <c r="AK1481" s="20"/>
      <c r="AL1481" s="20"/>
      <c r="AM1481" s="22"/>
      <c r="AN1481" s="23"/>
    </row>
    <row r="1482" spans="21:40" x14ac:dyDescent="0.25">
      <c r="U1482" s="26"/>
      <c r="V1482" s="20"/>
      <c r="W1482" s="20"/>
      <c r="X1482" s="22"/>
      <c r="Y1482" s="18"/>
      <c r="Z1482" s="18"/>
      <c r="AJ1482" s="24"/>
      <c r="AK1482" s="20"/>
      <c r="AL1482" s="20"/>
      <c r="AM1482" s="22"/>
      <c r="AN1482" s="23"/>
    </row>
    <row r="1483" spans="21:40" x14ac:dyDescent="0.25">
      <c r="U1483" s="26"/>
      <c r="V1483" s="20"/>
      <c r="W1483" s="20"/>
      <c r="X1483" s="22"/>
      <c r="Y1483" s="18"/>
      <c r="Z1483" s="18"/>
      <c r="AJ1483" s="24"/>
      <c r="AK1483" s="20"/>
      <c r="AL1483" s="20"/>
      <c r="AM1483" s="22"/>
      <c r="AN1483" s="18"/>
    </row>
    <row r="1484" spans="21:40" x14ac:dyDescent="0.25">
      <c r="U1484" s="26"/>
      <c r="V1484" s="20"/>
      <c r="W1484" s="20"/>
      <c r="X1484" s="22"/>
      <c r="Y1484" s="18"/>
      <c r="Z1484" s="18"/>
      <c r="AJ1484" s="24"/>
      <c r="AK1484" s="20"/>
      <c r="AL1484" s="20"/>
      <c r="AM1484" s="22"/>
      <c r="AN1484" s="18"/>
    </row>
    <row r="1485" spans="21:40" x14ac:dyDescent="0.25">
      <c r="U1485" s="26"/>
      <c r="V1485" s="20"/>
      <c r="W1485" s="20"/>
      <c r="X1485" s="22"/>
      <c r="Y1485" s="18"/>
      <c r="Z1485" s="18"/>
      <c r="AJ1485" s="24"/>
      <c r="AK1485" s="20"/>
      <c r="AL1485" s="20"/>
      <c r="AM1485" s="22"/>
      <c r="AN1485" s="18"/>
    </row>
    <row r="1486" spans="21:40" x14ac:dyDescent="0.25">
      <c r="U1486" s="26"/>
      <c r="V1486" s="20"/>
      <c r="W1486" s="20"/>
      <c r="X1486" s="22"/>
      <c r="Y1486" s="18"/>
      <c r="Z1486" s="18"/>
      <c r="AJ1486" s="24"/>
      <c r="AK1486" s="20"/>
      <c r="AL1486" s="20"/>
      <c r="AM1486" s="22"/>
      <c r="AN1486" s="18"/>
    </row>
    <row r="1487" spans="21:40" x14ac:dyDescent="0.25">
      <c r="U1487" s="26"/>
      <c r="V1487" s="20"/>
      <c r="W1487" s="20"/>
      <c r="X1487" s="22"/>
      <c r="Y1487" s="18"/>
      <c r="Z1487" s="18"/>
      <c r="AJ1487" s="24"/>
      <c r="AK1487" s="20"/>
      <c r="AL1487" s="20"/>
      <c r="AM1487" s="22"/>
      <c r="AN1487" s="18"/>
    </row>
    <row r="1488" spans="21:40" x14ac:dyDescent="0.25">
      <c r="U1488" s="26"/>
      <c r="V1488" s="20"/>
      <c r="W1488" s="20"/>
      <c r="X1488" s="22"/>
      <c r="Y1488" s="18"/>
      <c r="Z1488" s="18"/>
      <c r="AJ1488" s="24"/>
      <c r="AK1488" s="20"/>
      <c r="AL1488" s="20"/>
      <c r="AM1488" s="22"/>
      <c r="AN1488" s="18"/>
    </row>
    <row r="1489" spans="21:40" x14ac:dyDescent="0.25">
      <c r="U1489" s="26"/>
      <c r="V1489" s="20"/>
      <c r="W1489" s="20"/>
      <c r="X1489" s="22"/>
      <c r="Y1489" s="18"/>
      <c r="Z1489" s="18"/>
      <c r="AJ1489" s="24"/>
      <c r="AK1489" s="20"/>
      <c r="AL1489" s="20"/>
      <c r="AM1489" s="22"/>
      <c r="AN1489" s="18"/>
    </row>
    <row r="1490" spans="21:40" x14ac:dyDescent="0.25">
      <c r="U1490" s="26"/>
      <c r="V1490" s="20"/>
      <c r="W1490" s="20"/>
      <c r="X1490" s="22"/>
      <c r="Y1490" s="18"/>
      <c r="Z1490" s="18"/>
      <c r="AJ1490" s="24"/>
      <c r="AK1490" s="20"/>
      <c r="AL1490" s="20"/>
      <c r="AM1490" s="22"/>
      <c r="AN1490" s="18"/>
    </row>
    <row r="1491" spans="21:40" x14ac:dyDescent="0.25">
      <c r="U1491" s="26"/>
      <c r="V1491" s="20"/>
      <c r="W1491" s="20"/>
      <c r="X1491" s="22"/>
      <c r="Y1491" s="18"/>
      <c r="Z1491" s="18"/>
      <c r="AJ1491" s="24"/>
      <c r="AK1491" s="20"/>
      <c r="AL1491" s="20"/>
      <c r="AM1491" s="22"/>
      <c r="AN1491" s="18"/>
    </row>
    <row r="1492" spans="21:40" x14ac:dyDescent="0.25">
      <c r="U1492" s="26"/>
      <c r="V1492" s="20"/>
      <c r="W1492" s="20"/>
      <c r="X1492" s="22"/>
      <c r="Y1492" s="18"/>
      <c r="Z1492" s="18"/>
      <c r="AJ1492" s="24"/>
      <c r="AK1492" s="20"/>
      <c r="AL1492" s="20"/>
      <c r="AM1492" s="22"/>
      <c r="AN1492" s="18"/>
    </row>
    <row r="1493" spans="21:40" x14ac:dyDescent="0.25">
      <c r="U1493" s="26"/>
      <c r="V1493" s="20"/>
      <c r="W1493" s="20"/>
      <c r="X1493" s="22"/>
      <c r="Y1493" s="18"/>
      <c r="Z1493" s="18"/>
      <c r="AJ1493" s="24"/>
      <c r="AK1493" s="20"/>
      <c r="AL1493" s="20"/>
      <c r="AM1493" s="22"/>
      <c r="AN1493" s="18"/>
    </row>
    <row r="1494" spans="21:40" x14ac:dyDescent="0.25">
      <c r="U1494" s="26"/>
      <c r="V1494" s="20"/>
      <c r="W1494" s="20"/>
      <c r="X1494" s="22"/>
      <c r="Y1494" s="18"/>
      <c r="Z1494" s="18"/>
      <c r="AJ1494" s="24"/>
      <c r="AK1494" s="20"/>
      <c r="AL1494" s="20"/>
      <c r="AM1494" s="22"/>
      <c r="AN1494" s="18"/>
    </row>
    <row r="1495" spans="21:40" x14ac:dyDescent="0.25">
      <c r="U1495" s="26"/>
      <c r="V1495" s="20"/>
      <c r="W1495" s="20"/>
      <c r="X1495" s="22"/>
      <c r="Y1495" s="18"/>
      <c r="Z1495" s="18"/>
      <c r="AJ1495" s="24"/>
      <c r="AK1495" s="20"/>
      <c r="AL1495" s="20"/>
      <c r="AM1495" s="22"/>
      <c r="AN1495" s="18"/>
    </row>
    <row r="1496" spans="21:40" x14ac:dyDescent="0.25">
      <c r="U1496" s="26"/>
      <c r="V1496" s="20"/>
      <c r="W1496" s="20"/>
      <c r="X1496" s="22"/>
      <c r="Y1496" s="18"/>
      <c r="Z1496" s="18"/>
      <c r="AJ1496" s="24"/>
      <c r="AK1496" s="20"/>
      <c r="AL1496" s="20"/>
      <c r="AM1496" s="22"/>
      <c r="AN1496" s="18"/>
    </row>
    <row r="1497" spans="21:40" x14ac:dyDescent="0.25">
      <c r="U1497" s="26"/>
      <c r="V1497" s="20"/>
      <c r="W1497" s="20"/>
      <c r="X1497" s="22"/>
      <c r="Y1497" s="18"/>
      <c r="Z1497" s="18"/>
      <c r="AJ1497" s="24"/>
      <c r="AK1497" s="20"/>
      <c r="AL1497" s="20"/>
      <c r="AM1497" s="22"/>
      <c r="AN1497" s="18"/>
    </row>
    <row r="1498" spans="21:40" x14ac:dyDescent="0.25">
      <c r="U1498" s="26"/>
      <c r="V1498" s="20"/>
      <c r="W1498" s="20"/>
      <c r="X1498" s="22"/>
      <c r="Y1498" s="18"/>
      <c r="Z1498" s="18"/>
      <c r="AJ1498" s="24"/>
      <c r="AK1498" s="20"/>
      <c r="AL1498" s="20"/>
      <c r="AM1498" s="22"/>
      <c r="AN1498" s="18"/>
    </row>
    <row r="1499" spans="21:40" x14ac:dyDescent="0.25">
      <c r="U1499" s="30"/>
      <c r="V1499" s="20"/>
      <c r="W1499" s="20"/>
      <c r="X1499" s="22"/>
      <c r="Y1499" s="23"/>
      <c r="Z1499" s="23"/>
      <c r="AJ1499" s="24"/>
      <c r="AK1499" s="20"/>
      <c r="AL1499" s="20"/>
      <c r="AM1499" s="22"/>
      <c r="AN1499" s="18"/>
    </row>
    <row r="1500" spans="21:40" x14ac:dyDescent="0.25">
      <c r="U1500" s="26"/>
      <c r="V1500" s="20"/>
      <c r="W1500" s="20"/>
      <c r="X1500" s="22"/>
      <c r="Y1500" s="23"/>
      <c r="Z1500" s="23"/>
      <c r="AJ1500" s="24"/>
      <c r="AK1500" s="20"/>
      <c r="AL1500" s="20"/>
      <c r="AM1500" s="22"/>
      <c r="AN1500" s="18"/>
    </row>
    <row r="1501" spans="21:40" x14ac:dyDescent="0.25">
      <c r="U1501" s="26"/>
      <c r="V1501" s="20"/>
      <c r="W1501" s="20"/>
      <c r="X1501" s="22"/>
      <c r="Y1501" s="18"/>
      <c r="Z1501" s="18"/>
      <c r="AJ1501" s="24"/>
      <c r="AK1501" s="20"/>
      <c r="AL1501" s="20"/>
      <c r="AM1501" s="22"/>
      <c r="AN1501" s="18"/>
    </row>
    <row r="1502" spans="21:40" x14ac:dyDescent="0.25">
      <c r="U1502" s="26"/>
      <c r="V1502" s="20"/>
      <c r="W1502" s="20"/>
      <c r="X1502" s="22"/>
      <c r="Y1502" s="18"/>
      <c r="Z1502" s="18"/>
      <c r="AJ1502" s="24"/>
      <c r="AK1502" s="20"/>
      <c r="AL1502" s="20"/>
      <c r="AM1502" s="22"/>
      <c r="AN1502" s="18"/>
    </row>
    <row r="1503" spans="21:40" x14ac:dyDescent="0.25">
      <c r="U1503" s="26"/>
      <c r="V1503" s="20"/>
      <c r="W1503" s="20"/>
      <c r="X1503" s="22"/>
      <c r="Y1503" s="18"/>
      <c r="Z1503" s="18"/>
      <c r="AJ1503" s="24"/>
      <c r="AK1503" s="20"/>
      <c r="AL1503" s="20"/>
      <c r="AM1503" s="22"/>
      <c r="AN1503" s="18"/>
    </row>
    <row r="1504" spans="21:40" x14ac:dyDescent="0.25">
      <c r="U1504" s="26"/>
      <c r="V1504" s="20"/>
      <c r="W1504" s="20"/>
      <c r="X1504" s="22"/>
      <c r="Y1504" s="18"/>
      <c r="Z1504" s="18"/>
      <c r="AJ1504" s="24"/>
      <c r="AK1504" s="20"/>
      <c r="AL1504" s="20"/>
      <c r="AM1504" s="22"/>
      <c r="AN1504" s="18"/>
    </row>
    <row r="1505" spans="21:40" x14ac:dyDescent="0.25">
      <c r="U1505" s="26"/>
      <c r="V1505" s="20"/>
      <c r="W1505" s="20"/>
      <c r="X1505" s="22"/>
      <c r="Y1505" s="18"/>
      <c r="Z1505" s="18"/>
      <c r="AJ1505" s="24"/>
      <c r="AK1505" s="20"/>
      <c r="AL1505" s="20"/>
      <c r="AM1505" s="22"/>
      <c r="AN1505" s="18"/>
    </row>
    <row r="1506" spans="21:40" x14ac:dyDescent="0.25">
      <c r="U1506" s="26"/>
      <c r="V1506" s="20"/>
      <c r="W1506" s="20"/>
      <c r="X1506" s="22"/>
      <c r="Y1506" s="18"/>
      <c r="Z1506" s="18"/>
      <c r="AJ1506" s="24"/>
      <c r="AK1506" s="20"/>
      <c r="AL1506" s="20"/>
      <c r="AM1506" s="22"/>
      <c r="AN1506" s="18"/>
    </row>
    <row r="1507" spans="21:40" x14ac:dyDescent="0.25">
      <c r="U1507" s="26"/>
      <c r="V1507" s="20"/>
      <c r="W1507" s="20"/>
      <c r="X1507" s="22"/>
      <c r="Y1507" s="18"/>
      <c r="Z1507" s="18"/>
      <c r="AJ1507" s="20"/>
      <c r="AK1507" s="20"/>
      <c r="AL1507" s="20"/>
      <c r="AM1507" s="22"/>
      <c r="AN1507" s="18"/>
    </row>
    <row r="1508" spans="21:40" x14ac:dyDescent="0.25">
      <c r="U1508" s="26"/>
      <c r="V1508" s="20"/>
      <c r="W1508" s="20"/>
      <c r="X1508" s="22"/>
      <c r="Y1508" s="18"/>
      <c r="Z1508" s="18"/>
      <c r="AJ1508" s="24"/>
      <c r="AK1508" s="20"/>
      <c r="AL1508" s="20"/>
      <c r="AM1508" s="22"/>
      <c r="AN1508" s="18"/>
    </row>
    <row r="1509" spans="21:40" x14ac:dyDescent="0.25">
      <c r="U1509" s="26"/>
      <c r="V1509" s="20"/>
      <c r="W1509" s="20"/>
      <c r="X1509" s="22"/>
      <c r="Y1509" s="18"/>
      <c r="Z1509" s="18"/>
      <c r="AJ1509" s="24"/>
      <c r="AK1509" s="20"/>
      <c r="AL1509" s="20"/>
      <c r="AM1509" s="22"/>
      <c r="AN1509" s="18"/>
    </row>
    <row r="1510" spans="21:40" x14ac:dyDescent="0.25">
      <c r="U1510" s="26"/>
      <c r="V1510" s="20"/>
      <c r="W1510" s="20"/>
      <c r="X1510" s="22"/>
      <c r="Y1510" s="18"/>
      <c r="Z1510" s="18"/>
      <c r="AJ1510" s="24"/>
      <c r="AK1510" s="20"/>
      <c r="AL1510" s="20"/>
      <c r="AM1510" s="22"/>
      <c r="AN1510" s="18"/>
    </row>
    <row r="1511" spans="21:40" x14ac:dyDescent="0.25">
      <c r="U1511" s="26"/>
      <c r="V1511" s="20"/>
      <c r="W1511" s="20"/>
      <c r="X1511" s="22"/>
      <c r="Y1511" s="18"/>
      <c r="Z1511" s="18"/>
      <c r="AJ1511" s="24"/>
      <c r="AK1511" s="20"/>
      <c r="AL1511" s="20"/>
      <c r="AM1511" s="22"/>
      <c r="AN1511" s="18"/>
    </row>
    <row r="1512" spans="21:40" x14ac:dyDescent="0.25">
      <c r="U1512" s="26"/>
      <c r="V1512" s="20"/>
      <c r="W1512" s="20"/>
      <c r="X1512" s="22"/>
      <c r="Y1512" s="18"/>
      <c r="Z1512" s="18"/>
      <c r="AJ1512" s="24"/>
      <c r="AK1512" s="20"/>
      <c r="AL1512" s="20"/>
      <c r="AM1512" s="22"/>
      <c r="AN1512" s="18"/>
    </row>
    <row r="1513" spans="21:40" x14ac:dyDescent="0.25">
      <c r="U1513" s="26"/>
      <c r="V1513" s="20"/>
      <c r="W1513" s="20"/>
      <c r="X1513" s="22"/>
      <c r="Y1513" s="18"/>
      <c r="Z1513" s="18"/>
      <c r="AJ1513" s="24"/>
      <c r="AK1513" s="20"/>
      <c r="AL1513" s="20"/>
      <c r="AM1513" s="22"/>
      <c r="AN1513" s="18"/>
    </row>
    <row r="1514" spans="21:40" x14ac:dyDescent="0.25">
      <c r="U1514" s="26"/>
      <c r="V1514" s="20"/>
      <c r="W1514" s="20"/>
      <c r="X1514" s="22"/>
      <c r="Y1514" s="18"/>
      <c r="Z1514" s="18"/>
      <c r="AJ1514" s="24"/>
      <c r="AK1514" s="20"/>
      <c r="AL1514" s="20"/>
      <c r="AM1514" s="22"/>
      <c r="AN1514" s="18"/>
    </row>
    <row r="1515" spans="21:40" x14ac:dyDescent="0.25">
      <c r="U1515" s="26"/>
      <c r="V1515" s="20"/>
      <c r="W1515" s="20"/>
      <c r="X1515" s="22"/>
      <c r="Y1515" s="18"/>
      <c r="Z1515" s="18"/>
      <c r="AJ1515" s="24"/>
      <c r="AK1515" s="20"/>
      <c r="AL1515" s="20"/>
      <c r="AM1515" s="22"/>
      <c r="AN1515" s="18"/>
    </row>
    <row r="1516" spans="21:40" x14ac:dyDescent="0.25">
      <c r="U1516" s="26"/>
      <c r="V1516" s="20"/>
      <c r="W1516" s="20"/>
      <c r="X1516" s="22"/>
      <c r="Y1516" s="18"/>
      <c r="Z1516" s="18"/>
      <c r="AJ1516" s="24"/>
      <c r="AK1516" s="20"/>
      <c r="AL1516" s="20"/>
      <c r="AM1516" s="22"/>
      <c r="AN1516" s="18"/>
    </row>
    <row r="1517" spans="21:40" x14ac:dyDescent="0.25">
      <c r="U1517" s="26"/>
      <c r="V1517" s="20"/>
      <c r="W1517" s="20"/>
      <c r="X1517" s="22"/>
      <c r="Y1517" s="18"/>
      <c r="Z1517" s="18"/>
      <c r="AJ1517" s="24"/>
      <c r="AK1517" s="20"/>
      <c r="AL1517" s="20"/>
      <c r="AM1517" s="22"/>
      <c r="AN1517" s="18"/>
    </row>
    <row r="1518" spans="21:40" x14ac:dyDescent="0.25">
      <c r="U1518" s="26"/>
      <c r="V1518" s="20"/>
      <c r="W1518" s="20"/>
      <c r="X1518" s="22"/>
      <c r="Y1518" s="18"/>
      <c r="Z1518" s="18"/>
      <c r="AJ1518" s="24"/>
      <c r="AK1518" s="20"/>
      <c r="AL1518" s="20"/>
      <c r="AM1518" s="22"/>
      <c r="AN1518" s="18"/>
    </row>
    <row r="1519" spans="21:40" x14ac:dyDescent="0.25">
      <c r="U1519" s="26"/>
      <c r="V1519" s="20"/>
      <c r="W1519" s="20"/>
      <c r="X1519" s="22"/>
      <c r="Y1519" s="18"/>
      <c r="Z1519" s="18"/>
      <c r="AJ1519" s="24"/>
      <c r="AK1519" s="20"/>
      <c r="AL1519" s="20"/>
      <c r="AM1519" s="22"/>
      <c r="AN1519" s="18"/>
    </row>
    <row r="1520" spans="21:40" x14ac:dyDescent="0.25">
      <c r="U1520" s="26"/>
      <c r="V1520" s="20"/>
      <c r="W1520" s="20"/>
      <c r="X1520" s="22"/>
      <c r="Y1520" s="18"/>
      <c r="Z1520" s="18"/>
      <c r="AJ1520" s="24"/>
      <c r="AK1520" s="20"/>
      <c r="AL1520" s="20"/>
      <c r="AM1520" s="22"/>
      <c r="AN1520" s="18"/>
    </row>
    <row r="1521" spans="21:40" x14ac:dyDescent="0.25">
      <c r="U1521" s="26"/>
      <c r="V1521" s="20"/>
      <c r="W1521" s="20"/>
      <c r="X1521" s="22"/>
      <c r="Y1521" s="18"/>
      <c r="Z1521" s="18"/>
      <c r="AJ1521" s="24"/>
      <c r="AK1521" s="20"/>
      <c r="AL1521" s="20"/>
      <c r="AM1521" s="22"/>
      <c r="AN1521" s="18"/>
    </row>
    <row r="1522" spans="21:40" x14ac:dyDescent="0.25">
      <c r="U1522" s="26"/>
      <c r="V1522" s="20"/>
      <c r="W1522" s="20"/>
      <c r="X1522" s="22"/>
      <c r="Y1522" s="18"/>
      <c r="Z1522" s="18"/>
      <c r="AJ1522" s="24"/>
      <c r="AK1522" s="20"/>
      <c r="AL1522" s="20"/>
      <c r="AM1522" s="22"/>
      <c r="AN1522" s="18"/>
    </row>
    <row r="1523" spans="21:40" x14ac:dyDescent="0.25">
      <c r="U1523" s="26"/>
      <c r="V1523" s="20"/>
      <c r="W1523" s="20"/>
      <c r="X1523" s="22"/>
      <c r="Y1523" s="18"/>
      <c r="Z1523" s="18"/>
      <c r="AJ1523" s="24"/>
      <c r="AK1523" s="20"/>
      <c r="AL1523" s="20"/>
      <c r="AM1523" s="22"/>
      <c r="AN1523" s="18"/>
    </row>
    <row r="1524" spans="21:40" x14ac:dyDescent="0.25">
      <c r="U1524" s="26"/>
      <c r="V1524" s="20"/>
      <c r="W1524" s="20"/>
      <c r="X1524" s="22"/>
      <c r="Y1524" s="18"/>
      <c r="Z1524" s="18"/>
      <c r="AJ1524" s="24"/>
      <c r="AK1524" s="20"/>
      <c r="AL1524" s="20"/>
      <c r="AM1524" s="22"/>
      <c r="AN1524" s="18"/>
    </row>
    <row r="1525" spans="21:40" x14ac:dyDescent="0.25">
      <c r="U1525" s="26"/>
      <c r="V1525" s="20"/>
      <c r="W1525" s="20"/>
      <c r="X1525" s="22"/>
      <c r="Y1525" s="18"/>
      <c r="Z1525" s="18"/>
      <c r="AJ1525" s="24"/>
      <c r="AK1525" s="20"/>
      <c r="AL1525" s="20"/>
      <c r="AM1525" s="22"/>
      <c r="AN1525" s="23"/>
    </row>
    <row r="1526" spans="21:40" x14ac:dyDescent="0.25">
      <c r="U1526" s="26"/>
      <c r="V1526" s="20"/>
      <c r="W1526" s="20"/>
      <c r="X1526" s="22"/>
      <c r="Y1526" s="18"/>
      <c r="Z1526" s="18"/>
      <c r="AJ1526" s="24"/>
      <c r="AK1526" s="20"/>
      <c r="AL1526" s="20"/>
      <c r="AM1526" s="22"/>
      <c r="AN1526" s="18"/>
    </row>
    <row r="1527" spans="21:40" x14ac:dyDescent="0.25">
      <c r="U1527" s="26"/>
      <c r="V1527" s="20"/>
      <c r="W1527" s="20"/>
      <c r="X1527" s="22"/>
      <c r="Y1527" s="18"/>
      <c r="Z1527" s="18"/>
      <c r="AJ1527" s="24"/>
      <c r="AK1527" s="20"/>
      <c r="AL1527" s="20"/>
      <c r="AM1527" s="22"/>
      <c r="AN1527" s="18"/>
    </row>
    <row r="1528" spans="21:40" x14ac:dyDescent="0.25">
      <c r="U1528" s="26"/>
      <c r="V1528" s="20"/>
      <c r="W1528" s="20"/>
      <c r="X1528" s="22"/>
      <c r="Y1528" s="18"/>
      <c r="Z1528" s="18"/>
      <c r="AJ1528" s="24"/>
      <c r="AK1528" s="20"/>
      <c r="AL1528" s="20"/>
      <c r="AM1528" s="22"/>
      <c r="AN1528" s="18"/>
    </row>
    <row r="1529" spans="21:40" x14ac:dyDescent="0.25">
      <c r="U1529" s="26"/>
      <c r="V1529" s="20"/>
      <c r="W1529" s="20"/>
      <c r="X1529" s="22"/>
      <c r="Y1529" s="18"/>
      <c r="Z1529" s="18"/>
      <c r="AJ1529" s="24"/>
      <c r="AK1529" s="20"/>
      <c r="AL1529" s="20"/>
      <c r="AM1529" s="22"/>
      <c r="AN1529" s="18"/>
    </row>
    <row r="1530" spans="21:40" x14ac:dyDescent="0.25">
      <c r="U1530" s="26"/>
      <c r="V1530" s="20"/>
      <c r="W1530" s="20"/>
      <c r="X1530" s="22"/>
      <c r="Y1530" s="18"/>
      <c r="Z1530" s="18"/>
      <c r="AJ1530" s="24"/>
      <c r="AK1530" s="20"/>
      <c r="AL1530" s="20"/>
      <c r="AM1530" s="22"/>
      <c r="AN1530" s="18"/>
    </row>
    <row r="1531" spans="21:40" x14ac:dyDescent="0.25">
      <c r="U1531" s="26"/>
      <c r="V1531" s="20"/>
      <c r="W1531" s="20"/>
      <c r="X1531" s="22"/>
      <c r="Y1531" s="18"/>
      <c r="Z1531" s="18"/>
      <c r="AJ1531" s="24"/>
      <c r="AK1531" s="20"/>
      <c r="AL1531" s="20"/>
      <c r="AM1531" s="22"/>
      <c r="AN1531" s="18"/>
    </row>
    <row r="1532" spans="21:40" x14ac:dyDescent="0.25">
      <c r="U1532" s="26"/>
      <c r="V1532" s="20"/>
      <c r="W1532" s="20"/>
      <c r="X1532" s="22"/>
      <c r="Y1532" s="18"/>
      <c r="Z1532" s="18"/>
      <c r="AJ1532" s="24"/>
      <c r="AK1532" s="20"/>
      <c r="AL1532" s="20"/>
      <c r="AM1532" s="22"/>
      <c r="AN1532" s="18"/>
    </row>
    <row r="1533" spans="21:40" x14ac:dyDescent="0.25">
      <c r="U1533" s="26"/>
      <c r="V1533" s="20"/>
      <c r="W1533" s="20"/>
      <c r="X1533" s="22"/>
      <c r="Y1533" s="18"/>
      <c r="Z1533" s="18"/>
      <c r="AJ1533" s="24"/>
      <c r="AK1533" s="20"/>
      <c r="AL1533" s="20"/>
      <c r="AM1533" s="22"/>
      <c r="AN1533" s="18"/>
    </row>
    <row r="1534" spans="21:40" x14ac:dyDescent="0.25">
      <c r="U1534" s="26"/>
      <c r="V1534" s="20"/>
      <c r="W1534" s="20"/>
      <c r="X1534" s="22"/>
      <c r="Y1534" s="18"/>
      <c r="Z1534" s="18"/>
      <c r="AJ1534" s="24"/>
      <c r="AK1534" s="20"/>
      <c r="AL1534" s="20"/>
      <c r="AM1534" s="22"/>
      <c r="AN1534" s="18"/>
    </row>
    <row r="1535" spans="21:40" x14ac:dyDescent="0.25">
      <c r="U1535" s="26"/>
      <c r="V1535" s="20"/>
      <c r="W1535" s="20"/>
      <c r="X1535" s="22"/>
      <c r="Y1535" s="18"/>
      <c r="Z1535" s="18"/>
      <c r="AJ1535" s="24"/>
      <c r="AK1535" s="20"/>
      <c r="AL1535" s="20"/>
      <c r="AM1535" s="22"/>
      <c r="AN1535" s="18"/>
    </row>
    <row r="1536" spans="21:40" x14ac:dyDescent="0.25">
      <c r="U1536" s="26"/>
      <c r="V1536" s="20"/>
      <c r="W1536" s="20"/>
      <c r="X1536" s="22"/>
      <c r="Y1536" s="18"/>
      <c r="Z1536" s="18"/>
      <c r="AJ1536" s="24"/>
      <c r="AK1536" s="20"/>
      <c r="AL1536" s="20"/>
      <c r="AM1536" s="22"/>
      <c r="AN1536" s="18"/>
    </row>
    <row r="1537" spans="21:40" x14ac:dyDescent="0.25">
      <c r="U1537" s="26"/>
      <c r="V1537" s="20"/>
      <c r="W1537" s="20"/>
      <c r="X1537" s="22"/>
      <c r="Y1537" s="18"/>
      <c r="Z1537" s="18"/>
      <c r="AJ1537" s="24"/>
      <c r="AK1537" s="20"/>
      <c r="AL1537" s="20"/>
      <c r="AM1537" s="22"/>
      <c r="AN1537" s="18"/>
    </row>
    <row r="1538" spans="21:40" x14ac:dyDescent="0.25">
      <c r="U1538" s="26"/>
      <c r="V1538" s="20"/>
      <c r="W1538" s="20"/>
      <c r="X1538" s="22"/>
      <c r="Y1538" s="18"/>
      <c r="Z1538" s="18"/>
      <c r="AJ1538" s="24"/>
      <c r="AK1538" s="20"/>
      <c r="AL1538" s="20"/>
      <c r="AM1538" s="22"/>
      <c r="AN1538" s="18"/>
    </row>
    <row r="1539" spans="21:40" x14ac:dyDescent="0.25">
      <c r="U1539" s="26"/>
      <c r="V1539" s="20"/>
      <c r="W1539" s="20"/>
      <c r="X1539" s="22"/>
      <c r="Y1539" s="18"/>
      <c r="Z1539" s="18"/>
      <c r="AJ1539" s="24"/>
      <c r="AK1539" s="20"/>
      <c r="AL1539" s="20"/>
      <c r="AM1539" s="22"/>
      <c r="AN1539" s="18"/>
    </row>
    <row r="1540" spans="21:40" x14ac:dyDescent="0.25">
      <c r="U1540" s="26"/>
      <c r="V1540" s="20"/>
      <c r="W1540" s="20"/>
      <c r="X1540" s="22"/>
      <c r="Y1540" s="18"/>
      <c r="Z1540" s="18"/>
      <c r="AJ1540" s="24"/>
      <c r="AK1540" s="20"/>
      <c r="AL1540" s="20"/>
      <c r="AM1540" s="22"/>
      <c r="AN1540" s="18"/>
    </row>
    <row r="1541" spans="21:40" x14ac:dyDescent="0.25">
      <c r="U1541" s="26"/>
      <c r="V1541" s="20"/>
      <c r="W1541" s="20"/>
      <c r="X1541" s="22"/>
      <c r="Y1541" s="18"/>
      <c r="Z1541" s="18"/>
      <c r="AJ1541" s="24"/>
      <c r="AK1541" s="20"/>
      <c r="AL1541" s="20"/>
      <c r="AM1541" s="22"/>
      <c r="AN1541" s="18"/>
    </row>
    <row r="1542" spans="21:40" x14ac:dyDescent="0.25">
      <c r="U1542" s="26"/>
      <c r="V1542" s="20"/>
      <c r="W1542" s="20"/>
      <c r="X1542" s="22"/>
      <c r="Y1542" s="18"/>
      <c r="Z1542" s="18"/>
      <c r="AJ1542" s="24"/>
      <c r="AK1542" s="20"/>
      <c r="AL1542" s="20"/>
      <c r="AM1542" s="22"/>
      <c r="AN1542" s="18"/>
    </row>
    <row r="1543" spans="21:40" x14ac:dyDescent="0.25">
      <c r="U1543" s="26"/>
      <c r="V1543" s="20"/>
      <c r="W1543" s="20"/>
      <c r="X1543" s="22"/>
      <c r="Y1543" s="23"/>
      <c r="Z1543" s="23"/>
      <c r="AJ1543" s="24"/>
      <c r="AK1543" s="20"/>
      <c r="AL1543" s="20"/>
      <c r="AM1543" s="22"/>
      <c r="AN1543" s="18"/>
    </row>
    <row r="1544" spans="21:40" x14ac:dyDescent="0.25">
      <c r="U1544" s="26"/>
      <c r="V1544" s="20"/>
      <c r="W1544" s="20"/>
      <c r="X1544" s="22"/>
      <c r="Y1544" s="18"/>
      <c r="Z1544" s="18"/>
      <c r="AJ1544" s="24"/>
      <c r="AK1544" s="20"/>
      <c r="AL1544" s="20"/>
      <c r="AM1544" s="22"/>
      <c r="AN1544" s="18"/>
    </row>
    <row r="1545" spans="21:40" x14ac:dyDescent="0.25">
      <c r="U1545" s="26"/>
      <c r="V1545" s="20"/>
      <c r="W1545" s="20"/>
      <c r="X1545" s="22"/>
      <c r="Y1545" s="18"/>
      <c r="Z1545" s="18"/>
      <c r="AJ1545" s="24"/>
      <c r="AK1545" s="20"/>
      <c r="AL1545" s="20"/>
      <c r="AM1545" s="22"/>
      <c r="AN1545" s="18"/>
    </row>
    <row r="1546" spans="21:40" x14ac:dyDescent="0.25">
      <c r="U1546" s="26"/>
      <c r="V1546" s="20"/>
      <c r="W1546" s="20"/>
      <c r="X1546" s="22"/>
      <c r="Y1546" s="18"/>
      <c r="Z1546" s="18"/>
      <c r="AJ1546" s="24"/>
      <c r="AK1546" s="20"/>
      <c r="AL1546" s="20"/>
      <c r="AM1546" s="22"/>
      <c r="AN1546" s="18"/>
    </row>
    <row r="1547" spans="21:40" x14ac:dyDescent="0.25">
      <c r="U1547" s="26"/>
      <c r="V1547" s="20"/>
      <c r="W1547" s="20"/>
      <c r="X1547" s="22"/>
      <c r="Y1547" s="18"/>
      <c r="Z1547" s="18"/>
      <c r="AJ1547" s="24"/>
      <c r="AK1547" s="20"/>
      <c r="AL1547" s="20"/>
      <c r="AM1547" s="22"/>
      <c r="AN1547" s="18"/>
    </row>
    <row r="1548" spans="21:40" x14ac:dyDescent="0.25">
      <c r="U1548" s="26"/>
      <c r="V1548" s="20"/>
      <c r="W1548" s="20"/>
      <c r="X1548" s="22"/>
      <c r="Y1548" s="18"/>
      <c r="Z1548" s="18"/>
      <c r="AJ1548" s="24"/>
      <c r="AK1548" s="20"/>
      <c r="AL1548" s="20"/>
      <c r="AM1548" s="22"/>
      <c r="AN1548" s="18"/>
    </row>
    <row r="1549" spans="21:40" x14ac:dyDescent="0.25">
      <c r="U1549" s="26"/>
      <c r="V1549" s="20"/>
      <c r="W1549" s="20"/>
      <c r="X1549" s="22"/>
      <c r="Y1549" s="18"/>
      <c r="Z1549" s="18"/>
      <c r="AJ1549" s="24"/>
      <c r="AK1549" s="20"/>
      <c r="AL1549" s="20"/>
      <c r="AM1549" s="22"/>
      <c r="AN1549" s="18"/>
    </row>
    <row r="1550" spans="21:40" x14ac:dyDescent="0.25">
      <c r="U1550" s="26"/>
      <c r="V1550" s="20"/>
      <c r="W1550" s="20"/>
      <c r="X1550" s="22"/>
      <c r="Y1550" s="18"/>
      <c r="Z1550" s="18"/>
      <c r="AJ1550" s="24"/>
      <c r="AK1550" s="20"/>
      <c r="AL1550" s="20"/>
      <c r="AM1550" s="22"/>
      <c r="AN1550" s="18"/>
    </row>
    <row r="1551" spans="21:40" x14ac:dyDescent="0.25">
      <c r="U1551" s="26"/>
      <c r="V1551" s="20"/>
      <c r="W1551" s="20"/>
      <c r="X1551" s="22"/>
      <c r="Y1551" s="18"/>
      <c r="Z1551" s="18"/>
      <c r="AJ1551" s="24"/>
      <c r="AK1551" s="20"/>
      <c r="AL1551" s="20"/>
      <c r="AM1551" s="22"/>
      <c r="AN1551" s="18"/>
    </row>
    <row r="1552" spans="21:40" x14ac:dyDescent="0.25">
      <c r="U1552" s="26"/>
      <c r="V1552" s="20"/>
      <c r="W1552" s="20"/>
      <c r="X1552" s="22"/>
      <c r="Y1552" s="18"/>
      <c r="Z1552" s="18"/>
      <c r="AJ1552" s="24"/>
      <c r="AK1552" s="20"/>
      <c r="AL1552" s="20"/>
      <c r="AM1552" s="22"/>
      <c r="AN1552" s="18"/>
    </row>
    <row r="1553" spans="21:40" x14ac:dyDescent="0.25">
      <c r="U1553" s="26"/>
      <c r="V1553" s="20"/>
      <c r="W1553" s="20"/>
      <c r="X1553" s="22"/>
      <c r="Y1553" s="18"/>
      <c r="Z1553" s="18"/>
      <c r="AJ1553" s="24"/>
      <c r="AK1553" s="20"/>
      <c r="AL1553" s="20"/>
      <c r="AM1553" s="22"/>
      <c r="AN1553" s="18"/>
    </row>
    <row r="1554" spans="21:40" x14ac:dyDescent="0.25">
      <c r="U1554" s="26"/>
      <c r="V1554" s="20"/>
      <c r="W1554" s="20"/>
      <c r="X1554" s="22"/>
      <c r="Y1554" s="18"/>
      <c r="Z1554" s="18"/>
      <c r="AJ1554" s="24"/>
      <c r="AK1554" s="20"/>
      <c r="AL1554" s="20"/>
      <c r="AM1554" s="22"/>
      <c r="AN1554" s="18"/>
    </row>
    <row r="1555" spans="21:40" x14ac:dyDescent="0.25">
      <c r="U1555" s="26"/>
      <c r="V1555" s="20"/>
      <c r="W1555" s="20"/>
      <c r="X1555" s="22"/>
      <c r="Y1555" s="18"/>
      <c r="Z1555" s="18"/>
      <c r="AJ1555" s="24"/>
      <c r="AK1555" s="20"/>
      <c r="AL1555" s="20"/>
      <c r="AM1555" s="22"/>
      <c r="AN1555" s="18"/>
    </row>
    <row r="1556" spans="21:40" x14ac:dyDescent="0.25">
      <c r="U1556" s="26"/>
      <c r="V1556" s="20"/>
      <c r="W1556" s="20"/>
      <c r="X1556" s="22"/>
      <c r="Y1556" s="18"/>
      <c r="Z1556" s="18"/>
      <c r="AJ1556" s="24"/>
      <c r="AK1556" s="20"/>
      <c r="AL1556" s="20"/>
      <c r="AM1556" s="22"/>
      <c r="AN1556" s="18"/>
    </row>
    <row r="1557" spans="21:40" x14ac:dyDescent="0.25">
      <c r="U1557" s="26"/>
      <c r="V1557" s="20"/>
      <c r="W1557" s="20"/>
      <c r="X1557" s="22"/>
      <c r="Y1557" s="18"/>
      <c r="Z1557" s="18"/>
      <c r="AJ1557" s="24"/>
      <c r="AK1557" s="20"/>
      <c r="AL1557" s="20"/>
      <c r="AM1557" s="22"/>
      <c r="AN1557" s="18"/>
    </row>
    <row r="1558" spans="21:40" x14ac:dyDescent="0.25">
      <c r="U1558" s="26"/>
      <c r="V1558" s="20"/>
      <c r="W1558" s="20"/>
      <c r="X1558" s="22"/>
      <c r="Y1558" s="18"/>
      <c r="Z1558" s="18"/>
      <c r="AJ1558" s="24"/>
      <c r="AK1558" s="20"/>
      <c r="AL1558" s="20"/>
      <c r="AM1558" s="22"/>
      <c r="AN1558" s="18"/>
    </row>
    <row r="1559" spans="21:40" x14ac:dyDescent="0.25">
      <c r="U1559" s="26"/>
      <c r="V1559" s="20"/>
      <c r="W1559" s="20"/>
      <c r="X1559" s="22"/>
      <c r="Y1559" s="18"/>
      <c r="Z1559" s="18"/>
      <c r="AJ1559" s="24"/>
      <c r="AK1559" s="20"/>
      <c r="AL1559" s="20"/>
      <c r="AM1559" s="22"/>
      <c r="AN1559" s="18"/>
    </row>
    <row r="1560" spans="21:40" x14ac:dyDescent="0.25">
      <c r="U1560" s="26"/>
      <c r="V1560" s="20"/>
      <c r="W1560" s="20"/>
      <c r="X1560" s="22"/>
      <c r="Y1560" s="18"/>
      <c r="Z1560" s="18"/>
      <c r="AJ1560" s="24"/>
      <c r="AK1560" s="20"/>
      <c r="AL1560" s="20"/>
      <c r="AM1560" s="22"/>
      <c r="AN1560" s="18"/>
    </row>
    <row r="1561" spans="21:40" x14ac:dyDescent="0.25">
      <c r="U1561" s="26"/>
      <c r="V1561" s="20"/>
      <c r="W1561" s="20"/>
      <c r="X1561" s="22"/>
      <c r="Y1561" s="18"/>
      <c r="Z1561" s="18"/>
      <c r="AJ1561" s="24"/>
      <c r="AK1561" s="20"/>
      <c r="AL1561" s="20"/>
      <c r="AM1561" s="22"/>
      <c r="AN1561" s="18"/>
    </row>
    <row r="1562" spans="21:40" x14ac:dyDescent="0.25">
      <c r="U1562" s="26"/>
      <c r="V1562" s="20"/>
      <c r="W1562" s="20"/>
      <c r="X1562" s="22"/>
      <c r="Y1562" s="18"/>
      <c r="Z1562" s="18"/>
      <c r="AJ1562" s="24"/>
      <c r="AK1562" s="20"/>
      <c r="AL1562" s="20"/>
      <c r="AM1562" s="22"/>
      <c r="AN1562" s="18"/>
    </row>
    <row r="1563" spans="21:40" x14ac:dyDescent="0.25">
      <c r="U1563" s="26"/>
      <c r="V1563" s="20"/>
      <c r="W1563" s="20"/>
      <c r="X1563" s="22"/>
      <c r="Y1563" s="18"/>
      <c r="Z1563" s="18"/>
      <c r="AJ1563" s="24"/>
      <c r="AK1563" s="20"/>
      <c r="AL1563" s="20"/>
      <c r="AM1563" s="22"/>
      <c r="AN1563" s="18"/>
    </row>
    <row r="1564" spans="21:40" x14ac:dyDescent="0.25">
      <c r="U1564" s="26"/>
      <c r="V1564" s="20"/>
      <c r="W1564" s="20"/>
      <c r="X1564" s="22"/>
      <c r="Y1564" s="18"/>
      <c r="Z1564" s="18"/>
      <c r="AJ1564" s="24"/>
      <c r="AK1564" s="20"/>
      <c r="AL1564" s="20"/>
      <c r="AM1564" s="22"/>
      <c r="AN1564" s="18"/>
    </row>
    <row r="1565" spans="21:40" x14ac:dyDescent="0.25">
      <c r="U1565" s="26"/>
      <c r="V1565" s="20"/>
      <c r="W1565" s="20"/>
      <c r="X1565" s="22"/>
      <c r="Y1565" s="18"/>
      <c r="Z1565" s="18"/>
      <c r="AJ1565" s="24"/>
      <c r="AK1565" s="20"/>
      <c r="AL1565" s="20"/>
      <c r="AM1565" s="22"/>
      <c r="AN1565" s="18"/>
    </row>
    <row r="1566" spans="21:40" x14ac:dyDescent="0.25">
      <c r="U1566" s="26"/>
      <c r="V1566" s="20"/>
      <c r="W1566" s="20"/>
      <c r="X1566" s="22"/>
      <c r="Y1566" s="18"/>
      <c r="Z1566" s="18"/>
      <c r="AJ1566" s="24"/>
      <c r="AK1566" s="20"/>
      <c r="AL1566" s="20"/>
      <c r="AM1566" s="22"/>
      <c r="AN1566" s="18"/>
    </row>
    <row r="1567" spans="21:40" x14ac:dyDescent="0.25">
      <c r="U1567" s="26"/>
      <c r="V1567" s="20"/>
      <c r="W1567" s="20"/>
      <c r="X1567" s="22"/>
      <c r="Y1567" s="18"/>
      <c r="Z1567" s="18"/>
    </row>
    <row r="1568" spans="21:40" x14ac:dyDescent="0.25">
      <c r="U1568" s="26"/>
      <c r="V1568" s="20"/>
      <c r="W1568" s="20"/>
      <c r="X1568" s="22"/>
      <c r="Y1568" s="18"/>
      <c r="Z1568" s="18"/>
    </row>
    <row r="1569" spans="21:26" x14ac:dyDescent="0.25">
      <c r="U1569" s="26"/>
      <c r="V1569" s="20"/>
      <c r="W1569" s="20"/>
      <c r="X1569" s="22"/>
      <c r="Y1569" s="18"/>
      <c r="Z1569" s="18"/>
    </row>
    <row r="1570" spans="21:26" x14ac:dyDescent="0.25">
      <c r="U1570" s="26"/>
      <c r="V1570" s="20"/>
      <c r="W1570" s="20"/>
      <c r="X1570" s="22"/>
      <c r="Y1570" s="18"/>
      <c r="Z1570" s="18"/>
    </row>
    <row r="1571" spans="21:26" x14ac:dyDescent="0.25">
      <c r="U1571" s="26"/>
      <c r="V1571" s="20"/>
      <c r="W1571" s="20"/>
      <c r="X1571" s="22"/>
      <c r="Y1571" s="18"/>
      <c r="Z1571" s="18"/>
    </row>
    <row r="1572" spans="21:26" x14ac:dyDescent="0.25">
      <c r="U1572" s="26"/>
      <c r="V1572" s="20"/>
      <c r="W1572" s="20"/>
      <c r="X1572" s="22"/>
      <c r="Y1572" s="18"/>
      <c r="Z1572" s="18"/>
    </row>
    <row r="1573" spans="21:26" x14ac:dyDescent="0.25">
      <c r="U1573" s="26"/>
      <c r="V1573" s="20"/>
      <c r="W1573" s="20"/>
      <c r="X1573" s="22"/>
      <c r="Y1573" s="18"/>
      <c r="Z1573" s="18"/>
    </row>
    <row r="1574" spans="21:26" x14ac:dyDescent="0.25">
      <c r="U1574" s="26"/>
      <c r="V1574" s="20"/>
      <c r="W1574" s="20"/>
      <c r="X1574" s="22"/>
      <c r="Y1574" s="18"/>
      <c r="Z1574" s="18"/>
    </row>
    <row r="1575" spans="21:26" x14ac:dyDescent="0.25">
      <c r="U1575" s="26"/>
      <c r="V1575" s="20"/>
      <c r="W1575" s="20"/>
      <c r="X1575" s="22"/>
      <c r="Y1575" s="18"/>
      <c r="Z1575" s="18"/>
    </row>
    <row r="1576" spans="21:26" x14ac:dyDescent="0.25">
      <c r="U1576" s="26"/>
      <c r="V1576" s="20"/>
      <c r="W1576" s="20"/>
      <c r="X1576" s="22"/>
      <c r="Y1576" s="18"/>
      <c r="Z1576" s="18"/>
    </row>
    <row r="1577" spans="21:26" x14ac:dyDescent="0.25">
      <c r="U1577" s="26"/>
      <c r="V1577" s="20"/>
      <c r="W1577" s="20"/>
      <c r="X1577" s="22"/>
      <c r="Y1577" s="18"/>
      <c r="Z1577" s="18"/>
    </row>
    <row r="1578" spans="21:26" x14ac:dyDescent="0.25">
      <c r="U1578" s="26"/>
      <c r="V1578" s="20"/>
      <c r="W1578" s="20"/>
      <c r="X1578" s="22"/>
      <c r="Y1578" s="18"/>
      <c r="Z1578" s="18"/>
    </row>
    <row r="1579" spans="21:26" x14ac:dyDescent="0.25">
      <c r="U1579" s="26"/>
      <c r="V1579" s="20"/>
      <c r="W1579" s="20"/>
      <c r="X1579" s="22"/>
      <c r="Y1579" s="18"/>
      <c r="Z1579" s="18"/>
    </row>
    <row r="1580" spans="21:26" x14ac:dyDescent="0.25">
      <c r="U1580" s="26"/>
      <c r="V1580" s="20"/>
      <c r="W1580" s="20"/>
      <c r="X1580" s="22"/>
      <c r="Y1580" s="18"/>
      <c r="Z1580" s="18"/>
    </row>
    <row r="1581" spans="21:26" x14ac:dyDescent="0.25">
      <c r="U1581" s="26"/>
      <c r="V1581" s="20"/>
      <c r="W1581" s="20"/>
      <c r="X1581" s="22"/>
      <c r="Y1581" s="18"/>
      <c r="Z1581" s="18"/>
    </row>
    <row r="1582" spans="21:26" x14ac:dyDescent="0.25">
      <c r="U1582" s="26"/>
      <c r="V1582" s="20"/>
      <c r="W1582" s="20"/>
      <c r="X1582" s="22"/>
      <c r="Y1582" s="18"/>
      <c r="Z1582" s="18"/>
    </row>
    <row r="1583" spans="21:26" x14ac:dyDescent="0.25">
      <c r="U1583" s="26"/>
      <c r="V1583" s="20"/>
      <c r="W1583" s="20"/>
      <c r="X1583" s="22"/>
      <c r="Y1583" s="18"/>
      <c r="Z1583" s="18"/>
    </row>
    <row r="1584" spans="21:26" x14ac:dyDescent="0.25">
      <c r="U1584" s="26"/>
      <c r="V1584" s="20"/>
      <c r="W1584" s="20"/>
      <c r="X1584" s="22"/>
      <c r="Y1584" s="18"/>
      <c r="Z1584" s="18"/>
    </row>
  </sheetData>
  <phoneticPr fontId="2"/>
  <pageMargins left="0.7" right="0.7" top="0.75" bottom="0.75" header="0.3" footer="0.3"/>
  <pageSetup paperSize="9" orientation="portrait" r:id="rId1"/>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31A0-2061-4FA4-84CB-E58AD8B18E2F}">
  <sheetPr codeName="Sheet2"/>
  <dimension ref="A1:AR1694"/>
  <sheetViews>
    <sheetView zoomScaleNormal="100" workbookViewId="0"/>
  </sheetViews>
  <sheetFormatPr defaultColWidth="8.75" defaultRowHeight="14.25" x14ac:dyDescent="0.4"/>
  <cols>
    <col min="1" max="1" width="16.625" style="12" customWidth="1"/>
    <col min="2" max="2" width="17.75" style="12" customWidth="1"/>
    <col min="3" max="44" width="11.5" style="12" customWidth="1"/>
    <col min="45" max="16384" width="8.75" style="12"/>
  </cols>
  <sheetData>
    <row r="1" spans="1:44" x14ac:dyDescent="0.4">
      <c r="A1" s="44" t="s">
        <v>257</v>
      </c>
    </row>
    <row r="2" spans="1:44" x14ac:dyDescent="0.25">
      <c r="A2" s="262" t="s">
        <v>258</v>
      </c>
      <c r="B2" s="263"/>
      <c r="C2" s="98">
        <v>9</v>
      </c>
      <c r="D2" s="98">
        <v>10</v>
      </c>
      <c r="E2" s="98">
        <v>15</v>
      </c>
      <c r="F2" s="98">
        <v>17</v>
      </c>
      <c r="G2" s="98">
        <v>18</v>
      </c>
      <c r="H2" s="98">
        <v>20</v>
      </c>
      <c r="I2" s="98">
        <v>22</v>
      </c>
      <c r="J2" s="98">
        <v>23</v>
      </c>
      <c r="K2" s="98">
        <v>24</v>
      </c>
      <c r="L2" s="98">
        <v>25</v>
      </c>
      <c r="M2" s="98">
        <v>26</v>
      </c>
      <c r="N2" s="98">
        <v>30</v>
      </c>
      <c r="O2" s="98">
        <v>34</v>
      </c>
      <c r="P2" s="98">
        <v>35</v>
      </c>
      <c r="Q2" s="98">
        <v>36</v>
      </c>
      <c r="R2" s="98">
        <v>37</v>
      </c>
      <c r="S2" s="98">
        <v>38</v>
      </c>
      <c r="T2" s="98">
        <v>39</v>
      </c>
      <c r="U2" s="98">
        <v>40</v>
      </c>
      <c r="V2" s="98">
        <v>41</v>
      </c>
      <c r="W2" s="98">
        <v>42</v>
      </c>
      <c r="X2" s="98">
        <v>43</v>
      </c>
      <c r="Y2" s="98">
        <v>44</v>
      </c>
      <c r="Z2" s="98">
        <v>45</v>
      </c>
      <c r="AA2" s="98">
        <v>46</v>
      </c>
      <c r="AB2" s="98">
        <v>47</v>
      </c>
      <c r="AC2" s="98">
        <v>48</v>
      </c>
      <c r="AD2" s="31"/>
      <c r="AE2" s="31"/>
      <c r="AF2" s="31"/>
      <c r="AG2" s="31"/>
      <c r="AH2" s="31"/>
      <c r="AI2" s="31"/>
      <c r="AJ2" s="31"/>
      <c r="AK2" s="31"/>
      <c r="AL2" s="32"/>
      <c r="AM2" s="16"/>
      <c r="AN2" s="16"/>
      <c r="AO2" s="16"/>
      <c r="AP2" s="17"/>
      <c r="AQ2" s="31"/>
      <c r="AR2" s="31"/>
    </row>
    <row r="3" spans="1:44" x14ac:dyDescent="0.25">
      <c r="A3" s="83" t="s">
        <v>259</v>
      </c>
      <c r="B3" s="82" t="s">
        <v>57</v>
      </c>
      <c r="C3" s="84">
        <v>2.721830985915493</v>
      </c>
      <c r="D3" s="84">
        <v>2.7816901408450705</v>
      </c>
      <c r="E3" s="84">
        <v>1.647887323943662</v>
      </c>
      <c r="F3" s="84">
        <v>1.9154929577464788</v>
      </c>
      <c r="G3" s="84">
        <v>2.563380281690141</v>
      </c>
      <c r="H3" s="84">
        <v>2.1191335740072201</v>
      </c>
      <c r="I3" s="84">
        <v>2</v>
      </c>
      <c r="J3" s="84">
        <v>2.5809859154929575</v>
      </c>
      <c r="K3" s="84">
        <v>2.852112676056338</v>
      </c>
      <c r="L3" s="84">
        <v>2.193661971830986</v>
      </c>
      <c r="M3" s="84">
        <v>4.436619718309859</v>
      </c>
      <c r="N3" s="84">
        <v>2.8556338028169015</v>
      </c>
      <c r="O3" s="84">
        <v>2.380281690140845</v>
      </c>
      <c r="P3" s="84">
        <v>4.049295774647887</v>
      </c>
      <c r="Q3" s="84">
        <v>2.517605633802817</v>
      </c>
      <c r="R3" s="84">
        <v>2.387323943661972</v>
      </c>
      <c r="S3" s="84">
        <v>2.221830985915493</v>
      </c>
      <c r="T3" s="84">
        <v>2.066901408450704</v>
      </c>
      <c r="U3" s="84">
        <v>1.6549295774647887</v>
      </c>
      <c r="V3" s="84">
        <v>2.5598591549295775</v>
      </c>
      <c r="W3" s="84">
        <v>2.76056338028169</v>
      </c>
      <c r="X3" s="84">
        <v>1.9401408450704225</v>
      </c>
      <c r="Y3" s="84">
        <v>3.112676056338028</v>
      </c>
      <c r="Z3" s="84">
        <v>2.1901408450704225</v>
      </c>
      <c r="AA3" s="84">
        <v>2.8732394366197185</v>
      </c>
      <c r="AB3" s="84">
        <v>2.5704225352112675</v>
      </c>
      <c r="AC3" s="84">
        <v>2.288732394366197</v>
      </c>
      <c r="AD3" s="33"/>
      <c r="AE3" s="33"/>
      <c r="AF3" s="33"/>
      <c r="AG3" s="33"/>
      <c r="AH3" s="33"/>
      <c r="AI3" s="33"/>
      <c r="AJ3" s="33"/>
      <c r="AK3" s="33"/>
      <c r="AL3" s="19"/>
      <c r="AM3" s="20"/>
      <c r="AN3" s="21"/>
      <c r="AO3" s="22"/>
      <c r="AP3" s="23"/>
      <c r="AQ3" s="33"/>
      <c r="AR3" s="33"/>
    </row>
    <row r="4" spans="1:44" x14ac:dyDescent="0.25">
      <c r="A4" s="86" t="s">
        <v>260</v>
      </c>
      <c r="B4" s="75" t="s">
        <v>57</v>
      </c>
      <c r="C4" s="77">
        <v>3.1105990783410138</v>
      </c>
      <c r="D4" s="77">
        <v>3.2857142857142856</v>
      </c>
      <c r="E4" s="77">
        <v>1.8755760368663594</v>
      </c>
      <c r="F4" s="77">
        <v>2.2119815668202767</v>
      </c>
      <c r="G4" s="77">
        <v>2.9216589861751152</v>
      </c>
      <c r="H4" s="77">
        <v>2.7023255813953488</v>
      </c>
      <c r="I4" s="77">
        <v>2.4832214765100673</v>
      </c>
      <c r="J4" s="77">
        <v>3.2718894009216588</v>
      </c>
      <c r="K4" s="77">
        <v>3.3410138248847927</v>
      </c>
      <c r="L4" s="77">
        <v>2.6451612903225805</v>
      </c>
      <c r="M4" s="77">
        <v>4.7050691244239635</v>
      </c>
      <c r="N4" s="77">
        <v>3.1198156682027651</v>
      </c>
      <c r="O4" s="77">
        <v>2.6958525345622122</v>
      </c>
      <c r="P4" s="77">
        <v>4.3271889400921655</v>
      </c>
      <c r="Q4" s="77">
        <v>2.7511520737327189</v>
      </c>
      <c r="R4" s="77">
        <v>2.5898617511520738</v>
      </c>
      <c r="S4" s="77">
        <v>2.5622119815668203</v>
      </c>
      <c r="T4" s="77">
        <v>2.4608294930875574</v>
      </c>
      <c r="U4" s="77">
        <v>1.9861751152073732</v>
      </c>
      <c r="V4" s="77">
        <v>2.9769585253456223</v>
      </c>
      <c r="W4" s="77">
        <v>2.9723502304147464</v>
      </c>
      <c r="X4" s="77">
        <v>2.3179723502304146</v>
      </c>
      <c r="Y4" s="77">
        <v>3.6175115207373274</v>
      </c>
      <c r="Z4" s="77">
        <v>2.6958525345622122</v>
      </c>
      <c r="AA4" s="77">
        <v>3.1105990783410138</v>
      </c>
      <c r="AB4" s="77">
        <v>2.9447004608294929</v>
      </c>
      <c r="AC4" s="77">
        <v>2.447004608294931</v>
      </c>
      <c r="AD4" s="33"/>
      <c r="AE4" s="33"/>
      <c r="AF4" s="33"/>
      <c r="AG4" s="33"/>
      <c r="AH4" s="33"/>
      <c r="AI4" s="33"/>
      <c r="AJ4" s="33"/>
      <c r="AK4" s="33"/>
      <c r="AL4" s="19"/>
      <c r="AM4" s="20"/>
      <c r="AN4" s="20"/>
      <c r="AO4" s="22"/>
      <c r="AP4" s="23"/>
      <c r="AQ4" s="33"/>
      <c r="AR4" s="33"/>
    </row>
    <row r="5" spans="1:44" x14ac:dyDescent="0.25">
      <c r="A5" s="87" t="s">
        <v>261</v>
      </c>
      <c r="B5" s="76" t="s">
        <v>57</v>
      </c>
      <c r="C5" s="78">
        <v>3.4408163265306122</v>
      </c>
      <c r="D5" s="78">
        <v>3.6612244897959183</v>
      </c>
      <c r="E5" s="78">
        <v>1.8571428571428572</v>
      </c>
      <c r="F5" s="78">
        <v>2.2367346938775512</v>
      </c>
      <c r="G5" s="78">
        <v>3.240816326530612</v>
      </c>
      <c r="H5" s="78">
        <v>2.7704918032786887</v>
      </c>
      <c r="I5" s="78">
        <v>2.5096774193548388</v>
      </c>
      <c r="J5" s="78">
        <v>3.6244897959183673</v>
      </c>
      <c r="K5" s="78">
        <v>3.6693877551020408</v>
      </c>
      <c r="L5" s="78">
        <v>2.9469387755102039</v>
      </c>
      <c r="M5" s="78">
        <v>4.9183673469387754</v>
      </c>
      <c r="N5" s="78">
        <v>3.2326530612244899</v>
      </c>
      <c r="O5" s="78">
        <v>2.9224489795918367</v>
      </c>
      <c r="P5" s="78">
        <v>4.5346938775510202</v>
      </c>
      <c r="Q5" s="78">
        <v>3.1632653061224492</v>
      </c>
      <c r="R5" s="78">
        <v>2.8204081632653062</v>
      </c>
      <c r="S5" s="78">
        <v>2.8163265306122449</v>
      </c>
      <c r="T5" s="78">
        <v>2.8040816326530611</v>
      </c>
      <c r="U5" s="78">
        <v>2.3469387755102042</v>
      </c>
      <c r="V5" s="78">
        <v>3.2122448979591836</v>
      </c>
      <c r="W5" s="78">
        <v>3.1061224489795918</v>
      </c>
      <c r="X5" s="78">
        <v>2.4448979591836735</v>
      </c>
      <c r="Y5" s="78">
        <v>4.036734693877551</v>
      </c>
      <c r="Z5" s="78">
        <v>3.1795918367346938</v>
      </c>
      <c r="AA5" s="78">
        <v>3.4244897959183676</v>
      </c>
      <c r="AB5" s="78">
        <v>3.2979591836734694</v>
      </c>
      <c r="AC5" s="78">
        <v>2.7306122448979591</v>
      </c>
      <c r="AD5" s="33"/>
      <c r="AE5" s="33"/>
      <c r="AF5" s="33"/>
      <c r="AG5" s="33"/>
      <c r="AH5" s="33"/>
      <c r="AI5" s="33"/>
      <c r="AJ5" s="33"/>
      <c r="AK5" s="33"/>
      <c r="AL5" s="24"/>
      <c r="AM5" s="20"/>
      <c r="AN5" s="20"/>
      <c r="AO5" s="22"/>
      <c r="AP5" s="18"/>
      <c r="AQ5" s="33"/>
      <c r="AR5" s="33"/>
    </row>
    <row r="6" spans="1:44" x14ac:dyDescent="0.25">
      <c r="A6" s="88" t="s">
        <v>262</v>
      </c>
      <c r="B6" s="81" t="s">
        <v>57</v>
      </c>
      <c r="C6" s="89">
        <v>3.935483870967742</v>
      </c>
      <c r="D6" s="89">
        <v>4.290322580645161</v>
      </c>
      <c r="E6" s="89">
        <v>2.4516129032258065</v>
      </c>
      <c r="F6" s="89">
        <v>2.2580645161290325</v>
      </c>
      <c r="G6" s="89">
        <v>3.8870967741935485</v>
      </c>
      <c r="H6" s="89">
        <v>3.370967741935484</v>
      </c>
      <c r="I6" s="89">
        <v>2.8571428571428572</v>
      </c>
      <c r="J6" s="89">
        <v>4.112903225806452</v>
      </c>
      <c r="K6" s="89">
        <v>4.225806451612903</v>
      </c>
      <c r="L6" s="89">
        <v>3.3225806451612905</v>
      </c>
      <c r="M6" s="89">
        <v>5</v>
      </c>
      <c r="N6" s="89">
        <v>3.7419354838709675</v>
      </c>
      <c r="O6" s="89">
        <v>3.5806451612903225</v>
      </c>
      <c r="P6" s="89">
        <v>4.67741935483871</v>
      </c>
      <c r="Q6" s="89">
        <v>3.870967741935484</v>
      </c>
      <c r="R6" s="89">
        <v>3.096774193548387</v>
      </c>
      <c r="S6" s="89">
        <v>3.2580645161290325</v>
      </c>
      <c r="T6" s="89">
        <v>3.3225806451612905</v>
      </c>
      <c r="U6" s="89">
        <v>3</v>
      </c>
      <c r="V6" s="89">
        <v>4.0161290322580649</v>
      </c>
      <c r="W6" s="89">
        <v>3.032258064516129</v>
      </c>
      <c r="X6" s="89">
        <v>2.967741935483871</v>
      </c>
      <c r="Y6" s="89">
        <v>4.32258064516129</v>
      </c>
      <c r="Z6" s="89">
        <v>3.7903225806451615</v>
      </c>
      <c r="AA6" s="89">
        <v>4.064516129032258</v>
      </c>
      <c r="AB6" s="89">
        <v>3.9516129032258065</v>
      </c>
      <c r="AC6" s="89">
        <v>3.2580645161290325</v>
      </c>
      <c r="AD6" s="33"/>
      <c r="AE6" s="33"/>
      <c r="AF6" s="33"/>
      <c r="AG6" s="33"/>
      <c r="AH6" s="33"/>
      <c r="AI6" s="33"/>
      <c r="AJ6" s="33"/>
      <c r="AK6" s="33"/>
      <c r="AL6" s="24"/>
      <c r="AM6" s="20"/>
      <c r="AN6" s="20"/>
      <c r="AO6" s="22"/>
      <c r="AP6" s="18"/>
      <c r="AQ6" s="33"/>
      <c r="AR6" s="33"/>
    </row>
    <row r="7" spans="1:44" x14ac:dyDescent="0.25">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L7" s="24"/>
      <c r="AM7" s="20"/>
      <c r="AN7" s="20"/>
      <c r="AO7" s="22"/>
      <c r="AP7" s="18"/>
    </row>
    <row r="8" spans="1:44" x14ac:dyDescent="0.25">
      <c r="A8" s="260" t="s">
        <v>263</v>
      </c>
      <c r="B8" s="261"/>
      <c r="C8" s="90">
        <v>9</v>
      </c>
      <c r="D8" s="90">
        <v>10</v>
      </c>
      <c r="E8" s="90">
        <v>15</v>
      </c>
      <c r="F8" s="90">
        <v>17</v>
      </c>
      <c r="G8" s="90">
        <v>18</v>
      </c>
      <c r="H8" s="90">
        <v>20</v>
      </c>
      <c r="I8" s="90">
        <v>22</v>
      </c>
      <c r="J8" s="90">
        <v>23</v>
      </c>
      <c r="K8" s="90">
        <v>24</v>
      </c>
      <c r="L8" s="90">
        <v>25</v>
      </c>
      <c r="M8" s="90">
        <v>26</v>
      </c>
      <c r="N8" s="90">
        <v>30</v>
      </c>
      <c r="O8" s="90">
        <v>34</v>
      </c>
      <c r="P8" s="90">
        <v>35</v>
      </c>
      <c r="Q8" s="90">
        <v>36</v>
      </c>
      <c r="R8" s="90">
        <v>37</v>
      </c>
      <c r="S8" s="90">
        <v>38</v>
      </c>
      <c r="T8" s="90">
        <v>39</v>
      </c>
      <c r="U8" s="90">
        <v>40</v>
      </c>
      <c r="V8" s="90">
        <v>41</v>
      </c>
      <c r="W8" s="90">
        <v>42</v>
      </c>
      <c r="X8" s="90">
        <v>43</v>
      </c>
      <c r="Y8" s="90">
        <v>44</v>
      </c>
      <c r="Z8" s="90">
        <v>45</v>
      </c>
      <c r="AA8" s="90">
        <v>46</v>
      </c>
      <c r="AB8" s="90">
        <v>47</v>
      </c>
      <c r="AC8" s="90">
        <v>48</v>
      </c>
      <c r="AL8" s="24"/>
      <c r="AM8" s="20"/>
      <c r="AN8" s="20"/>
      <c r="AO8" s="22"/>
      <c r="AP8" s="18"/>
    </row>
    <row r="9" spans="1:44" x14ac:dyDescent="0.25">
      <c r="A9" s="83" t="s">
        <v>264</v>
      </c>
      <c r="B9" s="82" t="s">
        <v>58</v>
      </c>
      <c r="C9" s="85">
        <v>2</v>
      </c>
      <c r="D9" s="85">
        <v>2</v>
      </c>
      <c r="E9" s="85">
        <v>3</v>
      </c>
      <c r="F9" s="84">
        <v>4</v>
      </c>
      <c r="G9" s="84">
        <v>2</v>
      </c>
      <c r="H9" s="85">
        <v>4</v>
      </c>
      <c r="I9" s="85">
        <v>3</v>
      </c>
      <c r="J9" s="85">
        <v>4</v>
      </c>
      <c r="K9" s="85">
        <v>5</v>
      </c>
      <c r="L9" s="85">
        <v>3</v>
      </c>
      <c r="M9" s="85">
        <v>5</v>
      </c>
      <c r="N9" s="85">
        <v>3</v>
      </c>
      <c r="O9" s="85">
        <v>3</v>
      </c>
      <c r="P9" s="85">
        <v>5</v>
      </c>
      <c r="Q9" s="85">
        <v>3</v>
      </c>
      <c r="R9" s="85">
        <v>3</v>
      </c>
      <c r="S9" s="85">
        <v>3</v>
      </c>
      <c r="T9" s="85">
        <v>3</v>
      </c>
      <c r="U9" s="85">
        <v>3</v>
      </c>
      <c r="V9" s="85">
        <v>3</v>
      </c>
      <c r="W9" s="85">
        <v>3</v>
      </c>
      <c r="X9" s="85">
        <v>3</v>
      </c>
      <c r="Y9" s="85">
        <v>3</v>
      </c>
      <c r="Z9" s="85">
        <v>3</v>
      </c>
      <c r="AA9" s="85">
        <v>3</v>
      </c>
      <c r="AB9" s="85">
        <v>5</v>
      </c>
      <c r="AC9" s="85">
        <v>5</v>
      </c>
      <c r="AD9" s="34"/>
      <c r="AL9" s="24"/>
      <c r="AM9" s="20"/>
      <c r="AN9" s="20"/>
      <c r="AO9" s="22"/>
      <c r="AP9" s="18"/>
    </row>
    <row r="10" spans="1:44" x14ac:dyDescent="0.25">
      <c r="A10" s="86" t="s">
        <v>265</v>
      </c>
      <c r="B10" s="75" t="s">
        <v>58</v>
      </c>
      <c r="C10" s="79">
        <v>3</v>
      </c>
      <c r="D10" s="79">
        <v>3</v>
      </c>
      <c r="E10" s="79">
        <v>3</v>
      </c>
      <c r="F10" s="79">
        <v>4</v>
      </c>
      <c r="G10" s="79">
        <v>3</v>
      </c>
      <c r="H10" s="79">
        <v>4</v>
      </c>
      <c r="I10" s="79">
        <v>3</v>
      </c>
      <c r="J10" s="79">
        <v>4</v>
      </c>
      <c r="K10" s="79">
        <v>5</v>
      </c>
      <c r="L10" s="79">
        <v>3</v>
      </c>
      <c r="M10" s="79">
        <v>5</v>
      </c>
      <c r="N10" s="77">
        <v>3</v>
      </c>
      <c r="O10" s="77">
        <v>3</v>
      </c>
      <c r="P10" s="77">
        <v>5</v>
      </c>
      <c r="Q10" s="77">
        <v>3</v>
      </c>
      <c r="R10" s="77">
        <v>3</v>
      </c>
      <c r="S10" s="77">
        <v>3</v>
      </c>
      <c r="T10" s="77">
        <v>3</v>
      </c>
      <c r="U10" s="77">
        <v>3</v>
      </c>
      <c r="V10" s="77">
        <v>3</v>
      </c>
      <c r="W10" s="77">
        <v>3</v>
      </c>
      <c r="X10" s="77">
        <v>3</v>
      </c>
      <c r="Y10" s="77">
        <v>3</v>
      </c>
      <c r="Z10" s="77">
        <v>3</v>
      </c>
      <c r="AA10" s="77">
        <v>3</v>
      </c>
      <c r="AB10" s="77">
        <v>5</v>
      </c>
      <c r="AC10" s="77">
        <v>5</v>
      </c>
      <c r="AD10" s="34"/>
      <c r="AL10" s="24"/>
      <c r="AM10" s="20"/>
      <c r="AN10" s="20"/>
      <c r="AO10" s="22"/>
      <c r="AP10" s="18"/>
    </row>
    <row r="11" spans="1:44" x14ac:dyDescent="0.25">
      <c r="A11" s="87" t="s">
        <v>266</v>
      </c>
      <c r="B11" s="76" t="s">
        <v>58</v>
      </c>
      <c r="C11" s="80">
        <v>3</v>
      </c>
      <c r="D11" s="80">
        <v>3</v>
      </c>
      <c r="E11" s="80">
        <v>3</v>
      </c>
      <c r="F11" s="80">
        <v>4</v>
      </c>
      <c r="G11" s="80">
        <v>3</v>
      </c>
      <c r="H11" s="80">
        <v>4</v>
      </c>
      <c r="I11" s="80">
        <v>3</v>
      </c>
      <c r="J11" s="80">
        <v>4</v>
      </c>
      <c r="K11" s="80">
        <v>5</v>
      </c>
      <c r="L11" s="80">
        <v>3</v>
      </c>
      <c r="M11" s="80">
        <v>5</v>
      </c>
      <c r="N11" s="80">
        <v>3</v>
      </c>
      <c r="O11" s="80">
        <v>3</v>
      </c>
      <c r="P11" s="80">
        <v>5</v>
      </c>
      <c r="Q11" s="80">
        <v>3</v>
      </c>
      <c r="R11" s="80">
        <v>3</v>
      </c>
      <c r="S11" s="80">
        <v>3</v>
      </c>
      <c r="T11" s="80">
        <v>3</v>
      </c>
      <c r="U11" s="80">
        <v>3</v>
      </c>
      <c r="V11" s="80">
        <v>3</v>
      </c>
      <c r="W11" s="80">
        <v>3</v>
      </c>
      <c r="X11" s="80">
        <v>3</v>
      </c>
      <c r="Y11" s="80">
        <v>3</v>
      </c>
      <c r="Z11" s="80">
        <v>3</v>
      </c>
      <c r="AA11" s="80">
        <v>3</v>
      </c>
      <c r="AB11" s="80">
        <v>5</v>
      </c>
      <c r="AC11" s="80">
        <v>5</v>
      </c>
      <c r="AD11" s="34"/>
      <c r="AL11" s="24"/>
      <c r="AM11" s="20"/>
      <c r="AN11" s="20"/>
      <c r="AO11" s="22"/>
      <c r="AP11" s="18"/>
    </row>
    <row r="12" spans="1:44" x14ac:dyDescent="0.25">
      <c r="A12" s="88" t="s">
        <v>267</v>
      </c>
      <c r="B12" s="81" t="s">
        <v>58</v>
      </c>
      <c r="C12" s="89">
        <v>4</v>
      </c>
      <c r="D12" s="89">
        <v>5</v>
      </c>
      <c r="E12" s="89">
        <v>3</v>
      </c>
      <c r="F12" s="89">
        <v>5</v>
      </c>
      <c r="G12" s="89">
        <v>4</v>
      </c>
      <c r="H12" s="89">
        <v>4</v>
      </c>
      <c r="I12" s="89">
        <v>3</v>
      </c>
      <c r="J12" s="89">
        <v>4</v>
      </c>
      <c r="K12" s="89">
        <v>5</v>
      </c>
      <c r="L12" s="89">
        <v>4</v>
      </c>
      <c r="M12" s="89">
        <v>5</v>
      </c>
      <c r="N12" s="89">
        <v>5</v>
      </c>
      <c r="O12" s="89">
        <v>5</v>
      </c>
      <c r="P12" s="89">
        <v>5</v>
      </c>
      <c r="Q12" s="89">
        <v>5</v>
      </c>
      <c r="R12" s="89">
        <v>3</v>
      </c>
      <c r="S12" s="89">
        <v>3</v>
      </c>
      <c r="T12" s="89">
        <v>3</v>
      </c>
      <c r="U12" s="89">
        <v>5</v>
      </c>
      <c r="V12" s="89">
        <v>5</v>
      </c>
      <c r="W12" s="89">
        <v>3</v>
      </c>
      <c r="X12" s="89">
        <v>4</v>
      </c>
      <c r="Y12" s="89">
        <v>5</v>
      </c>
      <c r="Z12" s="89">
        <v>4</v>
      </c>
      <c r="AA12" s="89">
        <v>3</v>
      </c>
      <c r="AB12" s="89">
        <v>5</v>
      </c>
      <c r="AC12" s="89">
        <v>5</v>
      </c>
      <c r="AD12" s="34"/>
      <c r="AL12" s="24"/>
      <c r="AM12" s="20"/>
      <c r="AN12" s="20"/>
      <c r="AO12" s="22"/>
      <c r="AP12" s="18"/>
    </row>
    <row r="13" spans="1:44" x14ac:dyDescent="0.25">
      <c r="A13" s="25"/>
      <c r="B13" s="28"/>
      <c r="V13" s="26"/>
      <c r="W13" s="20"/>
      <c r="X13" s="20"/>
      <c r="Y13" s="22"/>
      <c r="Z13" s="18"/>
      <c r="AA13" s="18"/>
      <c r="AK13" s="24"/>
      <c r="AL13" s="20"/>
      <c r="AM13" s="20"/>
      <c r="AN13" s="22"/>
      <c r="AO13" s="18"/>
    </row>
    <row r="14" spans="1:44" x14ac:dyDescent="0.25">
      <c r="V14" s="26"/>
      <c r="W14" s="20"/>
      <c r="X14" s="20"/>
      <c r="Y14" s="22"/>
      <c r="Z14" s="18"/>
      <c r="AA14" s="18"/>
      <c r="AK14" s="24"/>
      <c r="AL14" s="20"/>
      <c r="AM14" s="20"/>
      <c r="AN14" s="22"/>
      <c r="AO14" s="18"/>
    </row>
    <row r="15" spans="1:44" x14ac:dyDescent="0.25">
      <c r="V15" s="26"/>
      <c r="W15" s="20"/>
      <c r="X15" s="20"/>
      <c r="Y15" s="22"/>
      <c r="Z15" s="18"/>
      <c r="AA15" s="18"/>
      <c r="AK15" s="24"/>
      <c r="AL15" s="20"/>
      <c r="AM15" s="20"/>
      <c r="AN15" s="22"/>
      <c r="AO15" s="18"/>
    </row>
    <row r="16" spans="1:44" x14ac:dyDescent="0.25">
      <c r="V16" s="26"/>
      <c r="W16" s="20"/>
      <c r="X16" s="20"/>
      <c r="Y16" s="22"/>
      <c r="Z16" s="18"/>
      <c r="AA16" s="18"/>
      <c r="AK16" s="24"/>
      <c r="AL16" s="20"/>
      <c r="AM16" s="20"/>
      <c r="AN16" s="22"/>
      <c r="AO16" s="18"/>
    </row>
    <row r="17" spans="22:41" x14ac:dyDescent="0.25">
      <c r="V17" s="26"/>
      <c r="W17" s="20"/>
      <c r="X17" s="20"/>
      <c r="Y17" s="22"/>
      <c r="Z17" s="18"/>
      <c r="AA17" s="18"/>
      <c r="AK17" s="24"/>
      <c r="AL17" s="20"/>
      <c r="AM17" s="20"/>
      <c r="AN17" s="22"/>
      <c r="AO17" s="18"/>
    </row>
    <row r="18" spans="22:41" x14ac:dyDescent="0.25">
      <c r="V18" s="26"/>
      <c r="W18" s="20"/>
      <c r="X18" s="20"/>
      <c r="Y18" s="22"/>
      <c r="Z18" s="18"/>
      <c r="AA18" s="18"/>
      <c r="AK18" s="24"/>
      <c r="AL18" s="20"/>
      <c r="AM18" s="20"/>
      <c r="AN18" s="22"/>
      <c r="AO18" s="18"/>
    </row>
    <row r="19" spans="22:41" x14ac:dyDescent="0.25">
      <c r="V19" s="26"/>
      <c r="W19" s="20"/>
      <c r="X19" s="20"/>
      <c r="Y19" s="22"/>
      <c r="Z19" s="18"/>
      <c r="AA19" s="18"/>
      <c r="AK19" s="24"/>
      <c r="AL19" s="20"/>
      <c r="AM19" s="20"/>
      <c r="AN19" s="22"/>
      <c r="AO19" s="18"/>
    </row>
    <row r="20" spans="22:41" x14ac:dyDescent="0.25">
      <c r="V20" s="26"/>
      <c r="W20" s="20"/>
      <c r="X20" s="20"/>
      <c r="Y20" s="22"/>
      <c r="Z20" s="18"/>
      <c r="AA20" s="18"/>
      <c r="AK20" s="24"/>
      <c r="AL20" s="20"/>
      <c r="AM20" s="20"/>
      <c r="AN20" s="22"/>
      <c r="AO20" s="18"/>
    </row>
    <row r="21" spans="22:41" x14ac:dyDescent="0.25">
      <c r="V21" s="26"/>
      <c r="W21" s="20"/>
      <c r="X21" s="20"/>
      <c r="Y21" s="22"/>
      <c r="Z21" s="18"/>
      <c r="AA21" s="18"/>
      <c r="AK21" s="24"/>
      <c r="AL21" s="20"/>
      <c r="AM21" s="20"/>
      <c r="AN21" s="22"/>
      <c r="AO21" s="18"/>
    </row>
    <row r="22" spans="22:41" x14ac:dyDescent="0.25">
      <c r="V22" s="26"/>
      <c r="W22" s="20"/>
      <c r="X22" s="20"/>
      <c r="Y22" s="22"/>
      <c r="Z22" s="18"/>
      <c r="AA22" s="18"/>
      <c r="AK22" s="24"/>
      <c r="AL22" s="20"/>
      <c r="AM22" s="20"/>
      <c r="AN22" s="22"/>
      <c r="AO22" s="18"/>
    </row>
    <row r="23" spans="22:41" x14ac:dyDescent="0.25">
      <c r="V23" s="26"/>
      <c r="W23" s="20"/>
      <c r="X23" s="20"/>
      <c r="Y23" s="22"/>
      <c r="Z23" s="18"/>
      <c r="AA23" s="18"/>
      <c r="AK23" s="24"/>
      <c r="AL23" s="20"/>
      <c r="AM23" s="20"/>
      <c r="AN23" s="22"/>
      <c r="AO23" s="18"/>
    </row>
    <row r="24" spans="22:41" x14ac:dyDescent="0.25">
      <c r="V24" s="26"/>
      <c r="W24" s="20"/>
      <c r="X24" s="20"/>
      <c r="Y24" s="22"/>
      <c r="Z24" s="18"/>
      <c r="AA24" s="18"/>
      <c r="AK24" s="24"/>
      <c r="AL24" s="20"/>
      <c r="AM24" s="20"/>
      <c r="AN24" s="22"/>
      <c r="AO24" s="18"/>
    </row>
    <row r="25" spans="22:41" x14ac:dyDescent="0.25">
      <c r="V25" s="26"/>
      <c r="W25" s="20"/>
      <c r="X25" s="20"/>
      <c r="Y25" s="22"/>
      <c r="Z25" s="18"/>
      <c r="AA25" s="18"/>
      <c r="AK25" s="24"/>
      <c r="AL25" s="20"/>
      <c r="AM25" s="20"/>
      <c r="AN25" s="22"/>
      <c r="AO25" s="18"/>
    </row>
    <row r="26" spans="22:41" x14ac:dyDescent="0.25">
      <c r="V26" s="26"/>
      <c r="W26" s="20"/>
      <c r="X26" s="20"/>
      <c r="Y26" s="22"/>
      <c r="Z26" s="18"/>
      <c r="AA26" s="18"/>
      <c r="AK26" s="24"/>
      <c r="AL26" s="20"/>
      <c r="AM26" s="20"/>
      <c r="AN26" s="22"/>
      <c r="AO26" s="18"/>
    </row>
    <row r="27" spans="22:41" x14ac:dyDescent="0.25">
      <c r="V27" s="26"/>
      <c r="W27" s="20"/>
      <c r="X27" s="20"/>
      <c r="Y27" s="22"/>
      <c r="Z27" s="18"/>
      <c r="AA27" s="18"/>
      <c r="AK27" s="24"/>
      <c r="AL27" s="20"/>
      <c r="AM27" s="20"/>
      <c r="AN27" s="22"/>
      <c r="AO27" s="18"/>
    </row>
    <row r="28" spans="22:41" x14ac:dyDescent="0.25">
      <c r="V28" s="26"/>
      <c r="W28" s="20"/>
      <c r="X28" s="20"/>
      <c r="Y28" s="22"/>
      <c r="Z28" s="18"/>
      <c r="AA28" s="18"/>
      <c r="AK28" s="24"/>
      <c r="AL28" s="20"/>
      <c r="AM28" s="20"/>
      <c r="AN28" s="22"/>
      <c r="AO28" s="18"/>
    </row>
    <row r="29" spans="22:41" x14ac:dyDescent="0.25">
      <c r="V29" s="26"/>
      <c r="W29" s="20"/>
      <c r="X29" s="20"/>
      <c r="Y29" s="22"/>
      <c r="Z29" s="18"/>
      <c r="AA29" s="18"/>
      <c r="AK29" s="24"/>
      <c r="AL29" s="20"/>
      <c r="AM29" s="20"/>
      <c r="AN29" s="22"/>
      <c r="AO29" s="18"/>
    </row>
    <row r="30" spans="22:41" x14ac:dyDescent="0.25">
      <c r="V30" s="26"/>
      <c r="W30" s="20"/>
      <c r="X30" s="20"/>
      <c r="Y30" s="22"/>
      <c r="Z30" s="18"/>
      <c r="AA30" s="18"/>
      <c r="AK30" s="24"/>
      <c r="AL30" s="20"/>
      <c r="AM30" s="20"/>
      <c r="AN30" s="22"/>
      <c r="AO30" s="18"/>
    </row>
    <row r="31" spans="22:41" x14ac:dyDescent="0.25">
      <c r="V31" s="26"/>
      <c r="W31" s="20"/>
      <c r="X31" s="20"/>
      <c r="Y31" s="22"/>
      <c r="Z31" s="18"/>
      <c r="AA31" s="18"/>
      <c r="AK31" s="24"/>
      <c r="AL31" s="20"/>
      <c r="AM31" s="20"/>
      <c r="AN31" s="22"/>
      <c r="AO31" s="18"/>
    </row>
    <row r="32" spans="22:41" x14ac:dyDescent="0.25">
      <c r="V32" s="26"/>
      <c r="W32" s="20"/>
      <c r="X32" s="20"/>
      <c r="Y32" s="22"/>
      <c r="Z32" s="18"/>
      <c r="AA32" s="18"/>
      <c r="AK32" s="24"/>
      <c r="AL32" s="20"/>
      <c r="AM32" s="20"/>
      <c r="AN32" s="22"/>
      <c r="AO32" s="18"/>
    </row>
    <row r="33" spans="22:41" x14ac:dyDescent="0.25">
      <c r="V33" s="26"/>
      <c r="W33" s="20"/>
      <c r="X33" s="20"/>
      <c r="Y33" s="22"/>
      <c r="Z33" s="18"/>
      <c r="AA33" s="18"/>
      <c r="AK33" s="24"/>
      <c r="AL33" s="20"/>
      <c r="AM33" s="20"/>
      <c r="AN33" s="22"/>
      <c r="AO33" s="18"/>
    </row>
    <row r="34" spans="22:41" x14ac:dyDescent="0.25">
      <c r="V34" s="26"/>
      <c r="W34" s="20"/>
      <c r="X34" s="20"/>
      <c r="Y34" s="22"/>
      <c r="Z34" s="18"/>
      <c r="AA34" s="18"/>
      <c r="AK34" s="24"/>
      <c r="AL34" s="20"/>
      <c r="AM34" s="20"/>
      <c r="AN34" s="22"/>
      <c r="AO34" s="18"/>
    </row>
    <row r="35" spans="22:41" x14ac:dyDescent="0.25">
      <c r="V35" s="26"/>
      <c r="W35" s="20"/>
      <c r="X35" s="20"/>
      <c r="Y35" s="22"/>
      <c r="Z35" s="18"/>
      <c r="AA35" s="18"/>
      <c r="AK35" s="24"/>
      <c r="AL35" s="20"/>
      <c r="AM35" s="20"/>
      <c r="AN35" s="22"/>
      <c r="AO35" s="18"/>
    </row>
    <row r="36" spans="22:41" x14ac:dyDescent="0.25">
      <c r="V36" s="26"/>
      <c r="W36" s="20"/>
      <c r="X36" s="20"/>
      <c r="Y36" s="22"/>
      <c r="Z36" s="18"/>
      <c r="AA36" s="18"/>
      <c r="AK36" s="24"/>
      <c r="AL36" s="20"/>
      <c r="AM36" s="20"/>
      <c r="AN36" s="22"/>
      <c r="AO36" s="18"/>
    </row>
    <row r="37" spans="22:41" x14ac:dyDescent="0.25">
      <c r="V37" s="26"/>
      <c r="W37" s="20"/>
      <c r="X37" s="20"/>
      <c r="Y37" s="22"/>
      <c r="Z37" s="18"/>
      <c r="AA37" s="18"/>
      <c r="AK37" s="24"/>
      <c r="AL37" s="20"/>
      <c r="AM37" s="20"/>
      <c r="AN37" s="22"/>
      <c r="AO37" s="18"/>
    </row>
    <row r="38" spans="22:41" x14ac:dyDescent="0.25">
      <c r="V38" s="26"/>
      <c r="W38" s="20"/>
      <c r="X38" s="20"/>
      <c r="Y38" s="22"/>
      <c r="Z38" s="18"/>
      <c r="AA38" s="18"/>
      <c r="AK38" s="24"/>
      <c r="AL38" s="20"/>
      <c r="AM38" s="20"/>
      <c r="AN38" s="22"/>
      <c r="AO38" s="18"/>
    </row>
    <row r="39" spans="22:41" x14ac:dyDescent="0.25">
      <c r="V39" s="26"/>
      <c r="W39" s="20"/>
      <c r="X39" s="20"/>
      <c r="Y39" s="22"/>
      <c r="Z39" s="18"/>
      <c r="AA39" s="18"/>
      <c r="AK39" s="24"/>
      <c r="AL39" s="20"/>
      <c r="AM39" s="20"/>
      <c r="AN39" s="22"/>
      <c r="AO39" s="18"/>
    </row>
    <row r="40" spans="22:41" x14ac:dyDescent="0.25">
      <c r="V40" s="26"/>
      <c r="W40" s="20"/>
      <c r="X40" s="20"/>
      <c r="Y40" s="22"/>
      <c r="Z40" s="18"/>
      <c r="AA40" s="18"/>
      <c r="AK40" s="24"/>
      <c r="AL40" s="20"/>
      <c r="AM40" s="20"/>
      <c r="AN40" s="22"/>
      <c r="AO40" s="18"/>
    </row>
    <row r="41" spans="22:41" x14ac:dyDescent="0.25">
      <c r="V41" s="26"/>
      <c r="W41" s="20"/>
      <c r="X41" s="20"/>
      <c r="Y41" s="22"/>
      <c r="Z41" s="18"/>
      <c r="AA41" s="18"/>
      <c r="AK41" s="24"/>
      <c r="AL41" s="20"/>
      <c r="AM41" s="20"/>
      <c r="AN41" s="22"/>
      <c r="AO41" s="18"/>
    </row>
    <row r="42" spans="22:41" x14ac:dyDescent="0.25">
      <c r="V42" s="26"/>
      <c r="W42" s="20"/>
      <c r="X42" s="20"/>
      <c r="Y42" s="22"/>
      <c r="Z42" s="18"/>
      <c r="AA42" s="18"/>
      <c r="AK42" s="24"/>
      <c r="AL42" s="20"/>
      <c r="AM42" s="20"/>
      <c r="AN42" s="22"/>
      <c r="AO42" s="18"/>
    </row>
    <row r="43" spans="22:41" x14ac:dyDescent="0.25">
      <c r="V43" s="26"/>
      <c r="W43" s="20"/>
      <c r="X43" s="20"/>
      <c r="Y43" s="22"/>
      <c r="Z43" s="18"/>
      <c r="AA43" s="18"/>
      <c r="AK43" s="24"/>
      <c r="AL43" s="20"/>
      <c r="AM43" s="20"/>
      <c r="AN43" s="22"/>
      <c r="AO43" s="18"/>
    </row>
    <row r="44" spans="22:41" x14ac:dyDescent="0.25">
      <c r="V44" s="26"/>
      <c r="W44" s="20"/>
      <c r="X44" s="20"/>
      <c r="Y44" s="22"/>
      <c r="Z44" s="18"/>
      <c r="AA44" s="18"/>
      <c r="AK44" s="24"/>
      <c r="AL44" s="20"/>
      <c r="AM44" s="20"/>
      <c r="AN44" s="22"/>
      <c r="AO44" s="18"/>
    </row>
    <row r="45" spans="22:41" x14ac:dyDescent="0.25">
      <c r="V45" s="26"/>
      <c r="W45" s="20"/>
      <c r="X45" s="20"/>
      <c r="Y45" s="22"/>
      <c r="Z45" s="18"/>
      <c r="AA45" s="18"/>
      <c r="AK45" s="24"/>
      <c r="AL45" s="20"/>
      <c r="AM45" s="20"/>
      <c r="AN45" s="22"/>
      <c r="AO45" s="18"/>
    </row>
    <row r="46" spans="22:41" x14ac:dyDescent="0.25">
      <c r="V46" s="26"/>
      <c r="W46" s="20"/>
      <c r="X46" s="20"/>
      <c r="Y46" s="22"/>
      <c r="Z46" s="18"/>
      <c r="AA46" s="18"/>
      <c r="AK46" s="24"/>
      <c r="AL46" s="20"/>
      <c r="AM46" s="20"/>
      <c r="AN46" s="22"/>
      <c r="AO46" s="18"/>
    </row>
    <row r="47" spans="22:41" x14ac:dyDescent="0.25">
      <c r="V47" s="26"/>
      <c r="W47" s="20"/>
      <c r="X47" s="20"/>
      <c r="Y47" s="22"/>
      <c r="Z47" s="18"/>
      <c r="AA47" s="18"/>
      <c r="AK47" s="24"/>
      <c r="AL47" s="20"/>
      <c r="AM47" s="20"/>
      <c r="AN47" s="22"/>
      <c r="AO47" s="18"/>
    </row>
    <row r="48" spans="22:41" x14ac:dyDescent="0.25">
      <c r="V48" s="26"/>
      <c r="W48" s="20"/>
      <c r="X48" s="20"/>
      <c r="Y48" s="22"/>
      <c r="Z48" s="18"/>
      <c r="AA48" s="18"/>
      <c r="AK48" s="24"/>
      <c r="AL48" s="20"/>
      <c r="AM48" s="20"/>
      <c r="AN48" s="22"/>
      <c r="AO48" s="18"/>
    </row>
    <row r="49" spans="22:41" x14ac:dyDescent="0.25">
      <c r="V49" s="26"/>
      <c r="W49" s="20"/>
      <c r="X49" s="20"/>
      <c r="Y49" s="22"/>
      <c r="Z49" s="18"/>
      <c r="AA49" s="18"/>
      <c r="AK49" s="24"/>
      <c r="AL49" s="20"/>
      <c r="AM49" s="20"/>
      <c r="AN49" s="22"/>
      <c r="AO49" s="18"/>
    </row>
    <row r="50" spans="22:41" x14ac:dyDescent="0.25">
      <c r="V50" s="26"/>
      <c r="W50" s="20"/>
      <c r="X50" s="20"/>
      <c r="Y50" s="22"/>
      <c r="Z50" s="18"/>
      <c r="AA50" s="18"/>
      <c r="AK50" s="24"/>
      <c r="AL50" s="20"/>
      <c r="AM50" s="20"/>
      <c r="AN50" s="22"/>
      <c r="AO50" s="18"/>
    </row>
    <row r="51" spans="22:41" x14ac:dyDescent="0.25">
      <c r="V51" s="26"/>
      <c r="W51" s="20"/>
      <c r="X51" s="20"/>
      <c r="Y51" s="22"/>
      <c r="Z51" s="18"/>
      <c r="AA51" s="18"/>
      <c r="AK51" s="24"/>
      <c r="AL51" s="20"/>
      <c r="AM51" s="20"/>
      <c r="AN51" s="22"/>
      <c r="AO51" s="18"/>
    </row>
    <row r="52" spans="22:41" x14ac:dyDescent="0.25">
      <c r="V52" s="26"/>
      <c r="W52" s="20"/>
      <c r="X52" s="20"/>
      <c r="Y52" s="22"/>
      <c r="Z52" s="18"/>
      <c r="AA52" s="18"/>
      <c r="AK52" s="24"/>
      <c r="AL52" s="20"/>
      <c r="AM52" s="20"/>
      <c r="AN52" s="22"/>
      <c r="AO52" s="18"/>
    </row>
    <row r="53" spans="22:41" x14ac:dyDescent="0.25">
      <c r="V53" s="26"/>
      <c r="W53" s="20"/>
      <c r="X53" s="20"/>
      <c r="Y53" s="22"/>
      <c r="Z53" s="18"/>
      <c r="AA53" s="18"/>
      <c r="AK53" s="24"/>
      <c r="AL53" s="20"/>
      <c r="AM53" s="20"/>
      <c r="AN53" s="22"/>
      <c r="AO53" s="18"/>
    </row>
    <row r="54" spans="22:41" x14ac:dyDescent="0.25">
      <c r="V54" s="26"/>
      <c r="W54" s="20"/>
      <c r="X54" s="20"/>
      <c r="Y54" s="22"/>
      <c r="Z54" s="18"/>
      <c r="AA54" s="18"/>
      <c r="AK54" s="24"/>
      <c r="AL54" s="20"/>
      <c r="AM54" s="20"/>
      <c r="AN54" s="22"/>
      <c r="AO54" s="18"/>
    </row>
    <row r="55" spans="22:41" x14ac:dyDescent="0.25">
      <c r="V55" s="26"/>
      <c r="W55" s="20"/>
      <c r="X55" s="20"/>
      <c r="Y55" s="22"/>
      <c r="Z55" s="18"/>
      <c r="AA55" s="18"/>
      <c r="AK55" s="24"/>
      <c r="AL55" s="20"/>
      <c r="AM55" s="20"/>
      <c r="AN55" s="22"/>
      <c r="AO55" s="18"/>
    </row>
    <row r="56" spans="22:41" x14ac:dyDescent="0.25">
      <c r="V56" s="26"/>
      <c r="W56" s="20"/>
      <c r="X56" s="20"/>
      <c r="Y56" s="22"/>
      <c r="Z56" s="18"/>
      <c r="AA56" s="18"/>
      <c r="AK56" s="24"/>
      <c r="AL56" s="20"/>
      <c r="AM56" s="20"/>
      <c r="AN56" s="22"/>
      <c r="AO56" s="18"/>
    </row>
    <row r="57" spans="22:41" x14ac:dyDescent="0.25">
      <c r="V57" s="26"/>
      <c r="W57" s="20"/>
      <c r="X57" s="20"/>
      <c r="Y57" s="22"/>
      <c r="Z57" s="18"/>
      <c r="AA57" s="18"/>
      <c r="AK57" s="24"/>
      <c r="AL57" s="20"/>
      <c r="AM57" s="20"/>
      <c r="AN57" s="22"/>
      <c r="AO57" s="18"/>
    </row>
    <row r="58" spans="22:41" x14ac:dyDescent="0.25">
      <c r="V58" s="26"/>
      <c r="W58" s="20"/>
      <c r="X58" s="20"/>
      <c r="Y58" s="22"/>
      <c r="Z58" s="18"/>
      <c r="AA58" s="18"/>
      <c r="AK58" s="24"/>
      <c r="AL58" s="20"/>
      <c r="AM58" s="20"/>
      <c r="AN58" s="22"/>
      <c r="AO58" s="18"/>
    </row>
    <row r="59" spans="22:41" x14ac:dyDescent="0.25">
      <c r="V59" s="26"/>
      <c r="W59" s="20"/>
      <c r="X59" s="20"/>
      <c r="Y59" s="22"/>
      <c r="Z59" s="18"/>
      <c r="AA59" s="18"/>
      <c r="AK59" s="24"/>
      <c r="AL59" s="20"/>
      <c r="AM59" s="20"/>
      <c r="AN59" s="22"/>
      <c r="AO59" s="18"/>
    </row>
    <row r="60" spans="22:41" x14ac:dyDescent="0.25">
      <c r="V60" s="26"/>
      <c r="W60" s="20"/>
      <c r="X60" s="20"/>
      <c r="Y60" s="22"/>
      <c r="Z60" s="18"/>
      <c r="AA60" s="18"/>
      <c r="AK60" s="24"/>
      <c r="AL60" s="20"/>
      <c r="AM60" s="20"/>
      <c r="AN60" s="22"/>
      <c r="AO60" s="18"/>
    </row>
    <row r="61" spans="22:41" x14ac:dyDescent="0.25">
      <c r="V61" s="26"/>
      <c r="W61" s="20"/>
      <c r="X61" s="20"/>
      <c r="Y61" s="22"/>
      <c r="Z61" s="18"/>
      <c r="AA61" s="18"/>
      <c r="AK61" s="24"/>
      <c r="AL61" s="20"/>
      <c r="AM61" s="20"/>
      <c r="AN61" s="22"/>
      <c r="AO61" s="18"/>
    </row>
    <row r="62" spans="22:41" x14ac:dyDescent="0.25">
      <c r="V62" s="26"/>
      <c r="W62" s="20"/>
      <c r="X62" s="20"/>
      <c r="Y62" s="22"/>
      <c r="Z62" s="18"/>
      <c r="AA62" s="18"/>
      <c r="AK62" s="24"/>
      <c r="AL62" s="20"/>
      <c r="AM62" s="20"/>
      <c r="AN62" s="22"/>
      <c r="AO62" s="18"/>
    </row>
    <row r="63" spans="22:41" x14ac:dyDescent="0.25">
      <c r="V63" s="26"/>
      <c r="W63" s="20"/>
      <c r="X63" s="20"/>
      <c r="Y63" s="22"/>
      <c r="Z63" s="18"/>
      <c r="AA63" s="18"/>
      <c r="AK63" s="24"/>
      <c r="AL63" s="20"/>
      <c r="AM63" s="20"/>
      <c r="AN63" s="22"/>
      <c r="AO63" s="18"/>
    </row>
    <row r="64" spans="22:41" x14ac:dyDescent="0.25">
      <c r="V64" s="26"/>
      <c r="W64" s="20"/>
      <c r="X64" s="20"/>
      <c r="Y64" s="22"/>
      <c r="Z64" s="18"/>
      <c r="AA64" s="18"/>
      <c r="AK64" s="24"/>
      <c r="AL64" s="20"/>
      <c r="AM64" s="20"/>
      <c r="AN64" s="22"/>
      <c r="AO64" s="18"/>
    </row>
    <row r="65" spans="22:41" x14ac:dyDescent="0.25">
      <c r="V65" s="26"/>
      <c r="W65" s="20"/>
      <c r="X65" s="20"/>
      <c r="Y65" s="22"/>
      <c r="Z65" s="18"/>
      <c r="AA65" s="18"/>
      <c r="AK65" s="24"/>
      <c r="AL65" s="20"/>
      <c r="AM65" s="20"/>
      <c r="AN65" s="22"/>
      <c r="AO65" s="18"/>
    </row>
    <row r="66" spans="22:41" x14ac:dyDescent="0.25">
      <c r="V66" s="26"/>
      <c r="W66" s="20"/>
      <c r="X66" s="20"/>
      <c r="Y66" s="22"/>
      <c r="Z66" s="18"/>
      <c r="AA66" s="18"/>
      <c r="AK66" s="24"/>
      <c r="AL66" s="20"/>
      <c r="AM66" s="20"/>
      <c r="AN66" s="22"/>
      <c r="AO66" s="18"/>
    </row>
    <row r="67" spans="22:41" x14ac:dyDescent="0.25">
      <c r="V67" s="26"/>
      <c r="W67" s="20"/>
      <c r="X67" s="20"/>
      <c r="Y67" s="22"/>
      <c r="Z67" s="18"/>
      <c r="AA67" s="18"/>
      <c r="AK67" s="24"/>
      <c r="AL67" s="20"/>
      <c r="AM67" s="20"/>
      <c r="AN67" s="22"/>
      <c r="AO67" s="18"/>
    </row>
    <row r="68" spans="22:41" x14ac:dyDescent="0.25">
      <c r="V68" s="26"/>
      <c r="W68" s="20"/>
      <c r="X68" s="20"/>
      <c r="Y68" s="22"/>
      <c r="Z68" s="18"/>
      <c r="AA68" s="18"/>
      <c r="AK68" s="24"/>
      <c r="AL68" s="20"/>
      <c r="AM68" s="20"/>
      <c r="AN68" s="22"/>
      <c r="AO68" s="18"/>
    </row>
    <row r="69" spans="22:41" x14ac:dyDescent="0.25">
      <c r="V69" s="26"/>
      <c r="W69" s="20"/>
      <c r="X69" s="20"/>
      <c r="Y69" s="22"/>
      <c r="Z69" s="18"/>
      <c r="AA69" s="18"/>
      <c r="AK69" s="19"/>
      <c r="AL69" s="20"/>
      <c r="AM69" s="21"/>
      <c r="AN69" s="22"/>
      <c r="AO69" s="23"/>
    </row>
    <row r="70" spans="22:41" x14ac:dyDescent="0.25">
      <c r="V70" s="26"/>
      <c r="W70" s="20"/>
      <c r="X70" s="20"/>
      <c r="Y70" s="22"/>
      <c r="Z70" s="18"/>
      <c r="AA70" s="18"/>
      <c r="AK70" s="24"/>
      <c r="AL70" s="20"/>
      <c r="AM70" s="20"/>
      <c r="AN70" s="22"/>
      <c r="AO70" s="18"/>
    </row>
    <row r="71" spans="22:41" x14ac:dyDescent="0.25">
      <c r="V71" s="26"/>
      <c r="W71" s="20"/>
      <c r="X71" s="20"/>
      <c r="Y71" s="22"/>
      <c r="Z71" s="18"/>
      <c r="AA71" s="18"/>
      <c r="AK71" s="24"/>
      <c r="AL71" s="20"/>
      <c r="AM71" s="20"/>
      <c r="AN71" s="22"/>
      <c r="AO71" s="18"/>
    </row>
    <row r="72" spans="22:41" x14ac:dyDescent="0.25">
      <c r="V72" s="26"/>
      <c r="W72" s="20"/>
      <c r="X72" s="20"/>
      <c r="Y72" s="22"/>
      <c r="Z72" s="18"/>
      <c r="AA72" s="18"/>
      <c r="AK72" s="24"/>
      <c r="AL72" s="20"/>
      <c r="AM72" s="20"/>
      <c r="AN72" s="22"/>
      <c r="AO72" s="18"/>
    </row>
    <row r="73" spans="22:41" x14ac:dyDescent="0.25">
      <c r="V73" s="26"/>
      <c r="W73" s="20"/>
      <c r="X73" s="20"/>
      <c r="Y73" s="22"/>
      <c r="Z73" s="18"/>
      <c r="AA73" s="18"/>
      <c r="AK73" s="24"/>
      <c r="AL73" s="20"/>
      <c r="AM73" s="20"/>
      <c r="AN73" s="22"/>
      <c r="AO73" s="18"/>
    </row>
    <row r="74" spans="22:41" x14ac:dyDescent="0.25">
      <c r="V74" s="26"/>
      <c r="W74" s="20"/>
      <c r="X74" s="20"/>
      <c r="Y74" s="22"/>
      <c r="Z74" s="18"/>
      <c r="AA74" s="18"/>
      <c r="AK74" s="24"/>
      <c r="AL74" s="20"/>
      <c r="AM74" s="20"/>
      <c r="AN74" s="22"/>
      <c r="AO74" s="18"/>
    </row>
    <row r="75" spans="22:41" x14ac:dyDescent="0.25">
      <c r="V75" s="26"/>
      <c r="W75" s="20"/>
      <c r="X75" s="20"/>
      <c r="Y75" s="22"/>
      <c r="Z75" s="18"/>
      <c r="AA75" s="18"/>
      <c r="AK75" s="24"/>
      <c r="AL75" s="20"/>
      <c r="AM75" s="20"/>
      <c r="AN75" s="22"/>
      <c r="AO75" s="18"/>
    </row>
    <row r="76" spans="22:41" x14ac:dyDescent="0.25">
      <c r="V76" s="26"/>
      <c r="W76" s="20"/>
      <c r="X76" s="20"/>
      <c r="Y76" s="22"/>
      <c r="Z76" s="18"/>
      <c r="AA76" s="18"/>
      <c r="AK76" s="24"/>
      <c r="AL76" s="20"/>
      <c r="AM76" s="20"/>
      <c r="AN76" s="22"/>
      <c r="AO76" s="18"/>
    </row>
    <row r="77" spans="22:41" x14ac:dyDescent="0.25">
      <c r="V77" s="26"/>
      <c r="W77" s="20"/>
      <c r="X77" s="20"/>
      <c r="Y77" s="22"/>
      <c r="Z77" s="18"/>
      <c r="AA77" s="18"/>
      <c r="AK77" s="24"/>
      <c r="AL77" s="20"/>
      <c r="AM77" s="20"/>
      <c r="AN77" s="22"/>
      <c r="AO77" s="18"/>
    </row>
    <row r="78" spans="22:41" x14ac:dyDescent="0.25">
      <c r="V78" s="26"/>
      <c r="W78" s="20"/>
      <c r="X78" s="20"/>
      <c r="Y78" s="22"/>
      <c r="Z78" s="18"/>
      <c r="AA78" s="18"/>
      <c r="AK78" s="24"/>
      <c r="AL78" s="20"/>
      <c r="AM78" s="20"/>
      <c r="AN78" s="22"/>
      <c r="AO78" s="18"/>
    </row>
    <row r="79" spans="22:41" x14ac:dyDescent="0.25">
      <c r="V79" s="26"/>
      <c r="W79" s="20"/>
      <c r="X79" s="20"/>
      <c r="Y79" s="22"/>
      <c r="Z79" s="18"/>
      <c r="AA79" s="18"/>
      <c r="AK79" s="24"/>
      <c r="AL79" s="20"/>
      <c r="AM79" s="20"/>
      <c r="AN79" s="22"/>
      <c r="AO79" s="18"/>
    </row>
    <row r="80" spans="22:41" x14ac:dyDescent="0.25">
      <c r="V80" s="26"/>
      <c r="W80" s="20"/>
      <c r="X80" s="20"/>
      <c r="Y80" s="22"/>
      <c r="Z80" s="18"/>
      <c r="AA80" s="18"/>
      <c r="AK80" s="24"/>
      <c r="AL80" s="20"/>
      <c r="AM80" s="20"/>
      <c r="AN80" s="22"/>
      <c r="AO80" s="18"/>
    </row>
    <row r="81" spans="22:41" x14ac:dyDescent="0.25">
      <c r="V81" s="26"/>
      <c r="W81" s="20"/>
      <c r="X81" s="20"/>
      <c r="Y81" s="22"/>
      <c r="Z81" s="18"/>
      <c r="AA81" s="18"/>
      <c r="AK81" s="24"/>
      <c r="AL81" s="20"/>
      <c r="AM81" s="20"/>
      <c r="AN81" s="22"/>
      <c r="AO81" s="18"/>
    </row>
    <row r="82" spans="22:41" x14ac:dyDescent="0.25">
      <c r="V82" s="26"/>
      <c r="W82" s="20"/>
      <c r="X82" s="20"/>
      <c r="Y82" s="22"/>
      <c r="Z82" s="18"/>
      <c r="AA82" s="18"/>
      <c r="AK82" s="24"/>
      <c r="AL82" s="20"/>
      <c r="AM82" s="20"/>
      <c r="AN82" s="22"/>
      <c r="AO82" s="18"/>
    </row>
    <row r="83" spans="22:41" x14ac:dyDescent="0.25">
      <c r="V83" s="26"/>
      <c r="W83" s="20"/>
      <c r="X83" s="20"/>
      <c r="Y83" s="22"/>
      <c r="Z83" s="18"/>
      <c r="AA83" s="18"/>
      <c r="AK83" s="24"/>
      <c r="AL83" s="20"/>
      <c r="AM83" s="20"/>
      <c r="AN83" s="22"/>
      <c r="AO83" s="18"/>
    </row>
    <row r="84" spans="22:41" x14ac:dyDescent="0.25">
      <c r="V84" s="26"/>
      <c r="W84" s="20"/>
      <c r="X84" s="20"/>
      <c r="Y84" s="22"/>
      <c r="Z84" s="18"/>
      <c r="AA84" s="18"/>
      <c r="AK84" s="24"/>
      <c r="AL84" s="20"/>
      <c r="AM84" s="20"/>
      <c r="AN84" s="22"/>
      <c r="AO84" s="18"/>
    </row>
    <row r="85" spans="22:41" x14ac:dyDescent="0.25">
      <c r="V85" s="26"/>
      <c r="W85" s="20"/>
      <c r="X85" s="20"/>
      <c r="Y85" s="22"/>
      <c r="Z85" s="18"/>
      <c r="AA85" s="18"/>
      <c r="AK85" s="24"/>
      <c r="AL85" s="20"/>
      <c r="AM85" s="20"/>
      <c r="AN85" s="22"/>
      <c r="AO85" s="18"/>
    </row>
    <row r="86" spans="22:41" x14ac:dyDescent="0.25">
      <c r="V86" s="26"/>
      <c r="W86" s="20"/>
      <c r="X86" s="20"/>
      <c r="Y86" s="22"/>
      <c r="Z86" s="18"/>
      <c r="AA86" s="18"/>
      <c r="AK86" s="24"/>
      <c r="AL86" s="20"/>
      <c r="AM86" s="20"/>
      <c r="AN86" s="22"/>
      <c r="AO86" s="18"/>
    </row>
    <row r="87" spans="22:41" x14ac:dyDescent="0.25">
      <c r="V87" s="30"/>
      <c r="W87" s="20"/>
      <c r="X87" s="21"/>
      <c r="Y87" s="22"/>
      <c r="Z87" s="23"/>
      <c r="AA87" s="23"/>
      <c r="AK87" s="24"/>
      <c r="AL87" s="20"/>
      <c r="AM87" s="20"/>
      <c r="AN87" s="22"/>
      <c r="AO87" s="18"/>
    </row>
    <row r="88" spans="22:41" x14ac:dyDescent="0.25">
      <c r="V88" s="26"/>
      <c r="W88" s="20"/>
      <c r="X88" s="20"/>
      <c r="Y88" s="22"/>
      <c r="Z88" s="18"/>
      <c r="AA88" s="18"/>
      <c r="AK88" s="24"/>
      <c r="AL88" s="20"/>
      <c r="AM88" s="20"/>
      <c r="AN88" s="22"/>
      <c r="AO88" s="18"/>
    </row>
    <row r="89" spans="22:41" x14ac:dyDescent="0.25">
      <c r="V89" s="26"/>
      <c r="W89" s="20"/>
      <c r="X89" s="20"/>
      <c r="Y89" s="22"/>
      <c r="Z89" s="18"/>
      <c r="AA89" s="18"/>
      <c r="AK89" s="24"/>
      <c r="AL89" s="20"/>
      <c r="AM89" s="20"/>
      <c r="AN89" s="22"/>
      <c r="AO89" s="18"/>
    </row>
    <row r="90" spans="22:41" x14ac:dyDescent="0.25">
      <c r="V90" s="26"/>
      <c r="W90" s="20"/>
      <c r="X90" s="20"/>
      <c r="Y90" s="22"/>
      <c r="Z90" s="18"/>
      <c r="AA90" s="18"/>
      <c r="AK90" s="24"/>
      <c r="AL90" s="20"/>
      <c r="AM90" s="20"/>
      <c r="AN90" s="22"/>
      <c r="AO90" s="18"/>
    </row>
    <row r="91" spans="22:41" x14ac:dyDescent="0.25">
      <c r="V91" s="26"/>
      <c r="W91" s="20"/>
      <c r="X91" s="20"/>
      <c r="Y91" s="22"/>
      <c r="Z91" s="18"/>
      <c r="AA91" s="18"/>
      <c r="AK91" s="24"/>
      <c r="AL91" s="20"/>
      <c r="AM91" s="20"/>
      <c r="AN91" s="22"/>
      <c r="AO91" s="18"/>
    </row>
    <row r="92" spans="22:41" x14ac:dyDescent="0.25">
      <c r="V92" s="26"/>
      <c r="W92" s="20"/>
      <c r="X92" s="20"/>
      <c r="Y92" s="22"/>
      <c r="Z92" s="18"/>
      <c r="AA92" s="18"/>
      <c r="AK92" s="24"/>
      <c r="AL92" s="20"/>
      <c r="AM92" s="20"/>
      <c r="AN92" s="22"/>
      <c r="AO92" s="18"/>
    </row>
    <row r="93" spans="22:41" x14ac:dyDescent="0.25">
      <c r="V93" s="26"/>
      <c r="W93" s="20"/>
      <c r="X93" s="20"/>
      <c r="Y93" s="22"/>
      <c r="Z93" s="18"/>
      <c r="AA93" s="18"/>
      <c r="AK93" s="24"/>
      <c r="AL93" s="20"/>
      <c r="AM93" s="20"/>
      <c r="AN93" s="22"/>
      <c r="AO93" s="18"/>
    </row>
    <row r="94" spans="22:41" x14ac:dyDescent="0.25">
      <c r="V94" s="26"/>
      <c r="W94" s="20"/>
      <c r="X94" s="20"/>
      <c r="Y94" s="22"/>
      <c r="Z94" s="18"/>
      <c r="AA94" s="18"/>
      <c r="AK94" s="24"/>
      <c r="AL94" s="20"/>
      <c r="AM94" s="20"/>
      <c r="AN94" s="22"/>
      <c r="AO94" s="18"/>
    </row>
    <row r="95" spans="22:41" x14ac:dyDescent="0.25">
      <c r="V95" s="26"/>
      <c r="W95" s="20"/>
      <c r="X95" s="20"/>
      <c r="Y95" s="22"/>
      <c r="Z95" s="18"/>
      <c r="AA95" s="18"/>
      <c r="AK95" s="24"/>
      <c r="AL95" s="20"/>
      <c r="AM95" s="20"/>
      <c r="AN95" s="22"/>
      <c r="AO95" s="18"/>
    </row>
    <row r="96" spans="22:41" x14ac:dyDescent="0.25">
      <c r="V96" s="26"/>
      <c r="W96" s="20"/>
      <c r="X96" s="20"/>
      <c r="Y96" s="22"/>
      <c r="Z96" s="18"/>
      <c r="AA96" s="18"/>
      <c r="AK96" s="24"/>
      <c r="AL96" s="20"/>
      <c r="AM96" s="20"/>
      <c r="AN96" s="22"/>
      <c r="AO96" s="18"/>
    </row>
    <row r="97" spans="22:41" x14ac:dyDescent="0.25">
      <c r="V97" s="26"/>
      <c r="W97" s="20"/>
      <c r="X97" s="20"/>
      <c r="Y97" s="22"/>
      <c r="Z97" s="18"/>
      <c r="AA97" s="18"/>
      <c r="AK97" s="24"/>
      <c r="AL97" s="20"/>
      <c r="AM97" s="20"/>
      <c r="AN97" s="22"/>
      <c r="AO97" s="18"/>
    </row>
    <row r="98" spans="22:41" x14ac:dyDescent="0.25">
      <c r="V98" s="26"/>
      <c r="W98" s="20"/>
      <c r="X98" s="20"/>
      <c r="Y98" s="22"/>
      <c r="Z98" s="18"/>
      <c r="AA98" s="18"/>
      <c r="AK98" s="24"/>
      <c r="AL98" s="20"/>
      <c r="AM98" s="20"/>
      <c r="AN98" s="22"/>
      <c r="AO98" s="18"/>
    </row>
    <row r="99" spans="22:41" x14ac:dyDescent="0.25">
      <c r="V99" s="26"/>
      <c r="W99" s="20"/>
      <c r="X99" s="20"/>
      <c r="Y99" s="22"/>
      <c r="Z99" s="18"/>
      <c r="AA99" s="18"/>
      <c r="AK99" s="24"/>
      <c r="AL99" s="20"/>
      <c r="AM99" s="20"/>
      <c r="AN99" s="22"/>
      <c r="AO99" s="18"/>
    </row>
    <row r="100" spans="22:41" x14ac:dyDescent="0.25">
      <c r="V100" s="26"/>
      <c r="W100" s="20"/>
      <c r="X100" s="20"/>
      <c r="Y100" s="22"/>
      <c r="Z100" s="18"/>
      <c r="AA100" s="18"/>
      <c r="AK100" s="24"/>
      <c r="AL100" s="20"/>
      <c r="AM100" s="20"/>
      <c r="AN100" s="22"/>
      <c r="AO100" s="18"/>
    </row>
    <row r="101" spans="22:41" x14ac:dyDescent="0.25">
      <c r="V101" s="26"/>
      <c r="W101" s="20"/>
      <c r="X101" s="20"/>
      <c r="Y101" s="22"/>
      <c r="Z101" s="18"/>
      <c r="AA101" s="18"/>
      <c r="AK101" s="24"/>
      <c r="AL101" s="20"/>
      <c r="AM101" s="20"/>
      <c r="AN101" s="22"/>
      <c r="AO101" s="18"/>
    </row>
    <row r="102" spans="22:41" x14ac:dyDescent="0.25">
      <c r="V102" s="26"/>
      <c r="W102" s="20"/>
      <c r="X102" s="20"/>
      <c r="Y102" s="22"/>
      <c r="Z102" s="18"/>
      <c r="AA102" s="18"/>
      <c r="AK102" s="24"/>
      <c r="AL102" s="20"/>
      <c r="AM102" s="20"/>
      <c r="AN102" s="22"/>
      <c r="AO102" s="18"/>
    </row>
    <row r="103" spans="22:41" x14ac:dyDescent="0.25">
      <c r="V103" s="26"/>
      <c r="W103" s="20"/>
      <c r="X103" s="20"/>
      <c r="Y103" s="22"/>
      <c r="Z103" s="18"/>
      <c r="AA103" s="18"/>
      <c r="AK103" s="24"/>
      <c r="AL103" s="20"/>
      <c r="AM103" s="20"/>
      <c r="AN103" s="22"/>
      <c r="AO103" s="18"/>
    </row>
    <row r="104" spans="22:41" x14ac:dyDescent="0.25">
      <c r="V104" s="26"/>
      <c r="W104" s="20"/>
      <c r="X104" s="20"/>
      <c r="Y104" s="22"/>
      <c r="Z104" s="18"/>
      <c r="AA104" s="18"/>
      <c r="AK104" s="24"/>
      <c r="AL104" s="20"/>
      <c r="AM104" s="20"/>
      <c r="AN104" s="22"/>
      <c r="AO104" s="18"/>
    </row>
    <row r="105" spans="22:41" x14ac:dyDescent="0.25">
      <c r="V105" s="26"/>
      <c r="W105" s="20"/>
      <c r="X105" s="20"/>
      <c r="Y105" s="22"/>
      <c r="Z105" s="18"/>
      <c r="AA105" s="18"/>
      <c r="AK105" s="24"/>
      <c r="AL105" s="20"/>
      <c r="AM105" s="20"/>
      <c r="AN105" s="22"/>
      <c r="AO105" s="18"/>
    </row>
    <row r="106" spans="22:41" x14ac:dyDescent="0.25">
      <c r="V106" s="26"/>
      <c r="W106" s="20"/>
      <c r="X106" s="20"/>
      <c r="Y106" s="22"/>
      <c r="Z106" s="18"/>
      <c r="AA106" s="18"/>
      <c r="AK106" s="24"/>
      <c r="AL106" s="20"/>
      <c r="AM106" s="20"/>
      <c r="AN106" s="22"/>
      <c r="AO106" s="18"/>
    </row>
    <row r="107" spans="22:41" x14ac:dyDescent="0.25">
      <c r="V107" s="26"/>
      <c r="W107" s="20"/>
      <c r="X107" s="20"/>
      <c r="Y107" s="22"/>
      <c r="Z107" s="18"/>
      <c r="AA107" s="18"/>
      <c r="AK107" s="24"/>
      <c r="AL107" s="20"/>
      <c r="AM107" s="20"/>
      <c r="AN107" s="22"/>
      <c r="AO107" s="18"/>
    </row>
    <row r="108" spans="22:41" x14ac:dyDescent="0.25">
      <c r="V108" s="26"/>
      <c r="W108" s="20"/>
      <c r="X108" s="20"/>
      <c r="Y108" s="22"/>
      <c r="Z108" s="18"/>
      <c r="AA108" s="18"/>
      <c r="AK108" s="24"/>
      <c r="AL108" s="20"/>
      <c r="AM108" s="20"/>
      <c r="AN108" s="22"/>
      <c r="AO108" s="18"/>
    </row>
    <row r="109" spans="22:41" x14ac:dyDescent="0.25">
      <c r="V109" s="26"/>
      <c r="W109" s="20"/>
      <c r="X109" s="20"/>
      <c r="Y109" s="22"/>
      <c r="Z109" s="18"/>
      <c r="AA109" s="18"/>
      <c r="AK109" s="24"/>
      <c r="AL109" s="20"/>
      <c r="AM109" s="20"/>
      <c r="AN109" s="22"/>
      <c r="AO109" s="18"/>
    </row>
    <row r="110" spans="22:41" x14ac:dyDescent="0.25">
      <c r="V110" s="26"/>
      <c r="W110" s="20"/>
      <c r="X110" s="20"/>
      <c r="Y110" s="22"/>
      <c r="Z110" s="18"/>
      <c r="AA110" s="18"/>
      <c r="AK110" s="19"/>
      <c r="AL110" s="20"/>
      <c r="AM110" s="21"/>
      <c r="AN110" s="22"/>
      <c r="AO110" s="23"/>
    </row>
    <row r="111" spans="22:41" x14ac:dyDescent="0.25">
      <c r="V111" s="26"/>
      <c r="W111" s="20"/>
      <c r="X111" s="20"/>
      <c r="Y111" s="22"/>
      <c r="Z111" s="18"/>
      <c r="AA111" s="18"/>
      <c r="AK111" s="24"/>
      <c r="AL111" s="20"/>
      <c r="AM111" s="20"/>
      <c r="AN111" s="22"/>
      <c r="AO111" s="18"/>
    </row>
    <row r="112" spans="22:41" x14ac:dyDescent="0.25">
      <c r="V112" s="26"/>
      <c r="W112" s="20"/>
      <c r="X112" s="20"/>
      <c r="Y112" s="22"/>
      <c r="Z112" s="18"/>
      <c r="AA112" s="18"/>
      <c r="AK112" s="24"/>
      <c r="AL112" s="20"/>
      <c r="AM112" s="20"/>
      <c r="AN112" s="22"/>
      <c r="AO112" s="18"/>
    </row>
    <row r="113" spans="22:41" x14ac:dyDescent="0.25">
      <c r="V113" s="26"/>
      <c r="W113" s="20"/>
      <c r="X113" s="20"/>
      <c r="Y113" s="22"/>
      <c r="Z113" s="18"/>
      <c r="AA113" s="18"/>
      <c r="AK113" s="24"/>
      <c r="AL113" s="20"/>
      <c r="AM113" s="20"/>
      <c r="AN113" s="22"/>
      <c r="AO113" s="18"/>
    </row>
    <row r="114" spans="22:41" x14ac:dyDescent="0.25">
      <c r="V114" s="26"/>
      <c r="W114" s="20"/>
      <c r="X114" s="20"/>
      <c r="Y114" s="22"/>
      <c r="Z114" s="18"/>
      <c r="AA114" s="18"/>
      <c r="AK114" s="24"/>
      <c r="AL114" s="20"/>
      <c r="AM114" s="20"/>
      <c r="AN114" s="22"/>
      <c r="AO114" s="18"/>
    </row>
    <row r="115" spans="22:41" x14ac:dyDescent="0.25">
      <c r="V115" s="26"/>
      <c r="W115" s="20"/>
      <c r="X115" s="20"/>
      <c r="Y115" s="22"/>
      <c r="Z115" s="18"/>
      <c r="AA115" s="18"/>
      <c r="AK115" s="24"/>
      <c r="AL115" s="20"/>
      <c r="AM115" s="20"/>
      <c r="AN115" s="22"/>
      <c r="AO115" s="18"/>
    </row>
    <row r="116" spans="22:41" x14ac:dyDescent="0.25">
      <c r="V116" s="26"/>
      <c r="W116" s="20"/>
      <c r="X116" s="20"/>
      <c r="Y116" s="22"/>
      <c r="Z116" s="18"/>
      <c r="AA116" s="18"/>
      <c r="AK116" s="24"/>
      <c r="AL116" s="20"/>
      <c r="AM116" s="20"/>
      <c r="AN116" s="22"/>
      <c r="AO116" s="18"/>
    </row>
    <row r="117" spans="22:41" x14ac:dyDescent="0.25">
      <c r="V117" s="26"/>
      <c r="W117" s="20"/>
      <c r="X117" s="20"/>
      <c r="Y117" s="22"/>
      <c r="Z117" s="18"/>
      <c r="AA117" s="18"/>
      <c r="AK117" s="24"/>
      <c r="AL117" s="20"/>
      <c r="AM117" s="20"/>
      <c r="AN117" s="22"/>
      <c r="AO117" s="18"/>
    </row>
    <row r="118" spans="22:41" x14ac:dyDescent="0.25">
      <c r="V118" s="26"/>
      <c r="W118" s="20"/>
      <c r="X118" s="20"/>
      <c r="Y118" s="22"/>
      <c r="Z118" s="18"/>
      <c r="AA118" s="18"/>
      <c r="AK118" s="24"/>
      <c r="AL118" s="20"/>
      <c r="AM118" s="20"/>
      <c r="AN118" s="22"/>
      <c r="AO118" s="18"/>
    </row>
    <row r="119" spans="22:41" x14ac:dyDescent="0.25">
      <c r="V119" s="26"/>
      <c r="W119" s="20"/>
      <c r="X119" s="20"/>
      <c r="Y119" s="22"/>
      <c r="Z119" s="18"/>
      <c r="AA119" s="18"/>
      <c r="AK119" s="24"/>
      <c r="AL119" s="20"/>
      <c r="AM119" s="20"/>
      <c r="AN119" s="22"/>
      <c r="AO119" s="18"/>
    </row>
    <row r="120" spans="22:41" x14ac:dyDescent="0.25">
      <c r="V120" s="26"/>
      <c r="W120" s="20"/>
      <c r="X120" s="20"/>
      <c r="Y120" s="22"/>
      <c r="Z120" s="18"/>
      <c r="AA120" s="18"/>
      <c r="AK120" s="24"/>
      <c r="AL120" s="20"/>
      <c r="AM120" s="20"/>
      <c r="AN120" s="22"/>
      <c r="AO120" s="18"/>
    </row>
    <row r="121" spans="22:41" x14ac:dyDescent="0.25">
      <c r="V121" s="26"/>
      <c r="W121" s="20"/>
      <c r="X121" s="20"/>
      <c r="Y121" s="22"/>
      <c r="Z121" s="18"/>
      <c r="AA121" s="18"/>
      <c r="AK121" s="24"/>
      <c r="AL121" s="20"/>
      <c r="AM121" s="20"/>
      <c r="AN121" s="22"/>
      <c r="AO121" s="18"/>
    </row>
    <row r="122" spans="22:41" x14ac:dyDescent="0.25">
      <c r="V122" s="26"/>
      <c r="W122" s="20"/>
      <c r="X122" s="20"/>
      <c r="Y122" s="22"/>
      <c r="Z122" s="18"/>
      <c r="AA122" s="18"/>
      <c r="AK122" s="24"/>
      <c r="AL122" s="20"/>
      <c r="AM122" s="20"/>
      <c r="AN122" s="22"/>
      <c r="AO122" s="18"/>
    </row>
    <row r="123" spans="22:41" x14ac:dyDescent="0.25">
      <c r="V123" s="26"/>
      <c r="W123" s="20"/>
      <c r="X123" s="20"/>
      <c r="Y123" s="22"/>
      <c r="Z123" s="18"/>
      <c r="AA123" s="18"/>
      <c r="AK123" s="24"/>
      <c r="AL123" s="20"/>
      <c r="AM123" s="20"/>
      <c r="AN123" s="22"/>
      <c r="AO123" s="18"/>
    </row>
    <row r="124" spans="22:41" x14ac:dyDescent="0.25">
      <c r="V124" s="26"/>
      <c r="W124" s="20"/>
      <c r="X124" s="20"/>
      <c r="Y124" s="22"/>
      <c r="Z124" s="18"/>
      <c r="AA124" s="18"/>
      <c r="AK124" s="24"/>
      <c r="AL124" s="20"/>
      <c r="AM124" s="20"/>
      <c r="AN124" s="22"/>
      <c r="AO124" s="18"/>
    </row>
    <row r="125" spans="22:41" x14ac:dyDescent="0.25">
      <c r="V125" s="26"/>
      <c r="W125" s="20"/>
      <c r="X125" s="20"/>
      <c r="Y125" s="22"/>
      <c r="Z125" s="18"/>
      <c r="AA125" s="18"/>
      <c r="AK125" s="24"/>
      <c r="AL125" s="20"/>
      <c r="AM125" s="20"/>
      <c r="AN125" s="22"/>
      <c r="AO125" s="18"/>
    </row>
    <row r="126" spans="22:41" x14ac:dyDescent="0.25">
      <c r="V126" s="26"/>
      <c r="W126" s="20"/>
      <c r="X126" s="20"/>
      <c r="Y126" s="22"/>
      <c r="Z126" s="18"/>
      <c r="AA126" s="18"/>
      <c r="AK126" s="24"/>
      <c r="AL126" s="20"/>
      <c r="AM126" s="20"/>
      <c r="AN126" s="22"/>
      <c r="AO126" s="18"/>
    </row>
    <row r="127" spans="22:41" x14ac:dyDescent="0.25">
      <c r="V127" s="26"/>
      <c r="W127" s="20"/>
      <c r="X127" s="20"/>
      <c r="Y127" s="22"/>
      <c r="Z127" s="18"/>
      <c r="AA127" s="18"/>
      <c r="AK127" s="24"/>
      <c r="AL127" s="20"/>
      <c r="AM127" s="20"/>
      <c r="AN127" s="22"/>
      <c r="AO127" s="18"/>
    </row>
    <row r="128" spans="22:41" x14ac:dyDescent="0.25">
      <c r="V128" s="30"/>
      <c r="W128" s="20"/>
      <c r="X128" s="21"/>
      <c r="Y128" s="22"/>
      <c r="Z128" s="23"/>
      <c r="AA128" s="23"/>
      <c r="AK128" s="24"/>
      <c r="AL128" s="20"/>
      <c r="AM128" s="20"/>
      <c r="AN128" s="22"/>
      <c r="AO128" s="18"/>
    </row>
    <row r="129" spans="22:41" x14ac:dyDescent="0.25">
      <c r="V129" s="26"/>
      <c r="W129" s="20"/>
      <c r="X129" s="20"/>
      <c r="Y129" s="22"/>
      <c r="Z129" s="18"/>
      <c r="AA129" s="18"/>
      <c r="AK129" s="24"/>
      <c r="AL129" s="20"/>
      <c r="AM129" s="20"/>
      <c r="AN129" s="22"/>
      <c r="AO129" s="18"/>
    </row>
    <row r="130" spans="22:41" x14ac:dyDescent="0.25">
      <c r="V130" s="26"/>
      <c r="W130" s="20"/>
      <c r="X130" s="20"/>
      <c r="Y130" s="22"/>
      <c r="Z130" s="18"/>
      <c r="AA130" s="18"/>
      <c r="AK130" s="24"/>
      <c r="AL130" s="20"/>
      <c r="AM130" s="20"/>
      <c r="AN130" s="22"/>
      <c r="AO130" s="18"/>
    </row>
    <row r="131" spans="22:41" x14ac:dyDescent="0.25">
      <c r="V131" s="26"/>
      <c r="W131" s="20"/>
      <c r="X131" s="20"/>
      <c r="Y131" s="22"/>
      <c r="Z131" s="18"/>
      <c r="AA131" s="18"/>
      <c r="AK131" s="24"/>
      <c r="AL131" s="20"/>
      <c r="AM131" s="20"/>
      <c r="AN131" s="22"/>
      <c r="AO131" s="18"/>
    </row>
    <row r="132" spans="22:41" x14ac:dyDescent="0.25">
      <c r="V132" s="26"/>
      <c r="W132" s="20"/>
      <c r="X132" s="20"/>
      <c r="Y132" s="22"/>
      <c r="Z132" s="18"/>
      <c r="AA132" s="18"/>
      <c r="AK132" s="24"/>
      <c r="AL132" s="20"/>
      <c r="AM132" s="20"/>
      <c r="AN132" s="22"/>
      <c r="AO132" s="18"/>
    </row>
    <row r="133" spans="22:41" x14ac:dyDescent="0.25">
      <c r="V133" s="26"/>
      <c r="W133" s="20"/>
      <c r="X133" s="20"/>
      <c r="Y133" s="22"/>
      <c r="Z133" s="18"/>
      <c r="AA133" s="18"/>
      <c r="AK133" s="24"/>
      <c r="AL133" s="20"/>
      <c r="AM133" s="20"/>
      <c r="AN133" s="22"/>
      <c r="AO133" s="18"/>
    </row>
    <row r="134" spans="22:41" x14ac:dyDescent="0.25">
      <c r="V134" s="26"/>
      <c r="W134" s="20"/>
      <c r="X134" s="20"/>
      <c r="Y134" s="22"/>
      <c r="Z134" s="18"/>
      <c r="AA134" s="18"/>
      <c r="AK134" s="24"/>
      <c r="AL134" s="20"/>
      <c r="AM134" s="20"/>
      <c r="AN134" s="22"/>
      <c r="AO134" s="18"/>
    </row>
    <row r="135" spans="22:41" x14ac:dyDescent="0.25">
      <c r="V135" s="26"/>
      <c r="W135" s="20"/>
      <c r="X135" s="20"/>
      <c r="Y135" s="22"/>
      <c r="Z135" s="18"/>
      <c r="AA135" s="18"/>
      <c r="AK135" s="24"/>
      <c r="AL135" s="20"/>
      <c r="AM135" s="20"/>
      <c r="AN135" s="22"/>
      <c r="AO135" s="18"/>
    </row>
    <row r="136" spans="22:41" x14ac:dyDescent="0.25">
      <c r="V136" s="26"/>
      <c r="W136" s="20"/>
      <c r="X136" s="20"/>
      <c r="Y136" s="22"/>
      <c r="Z136" s="18"/>
      <c r="AA136" s="18"/>
      <c r="AK136" s="24"/>
      <c r="AL136" s="20"/>
      <c r="AM136" s="20"/>
      <c r="AN136" s="22"/>
      <c r="AO136" s="18"/>
    </row>
    <row r="137" spans="22:41" x14ac:dyDescent="0.25">
      <c r="V137" s="26"/>
      <c r="W137" s="20"/>
      <c r="X137" s="20"/>
      <c r="Y137" s="22"/>
      <c r="Z137" s="18"/>
      <c r="AA137" s="18"/>
      <c r="AK137" s="24"/>
      <c r="AL137" s="20"/>
      <c r="AM137" s="20"/>
      <c r="AN137" s="22"/>
      <c r="AO137" s="18"/>
    </row>
    <row r="138" spans="22:41" x14ac:dyDescent="0.25">
      <c r="V138" s="26"/>
      <c r="W138" s="20"/>
      <c r="X138" s="20"/>
      <c r="Y138" s="22"/>
      <c r="Z138" s="18"/>
      <c r="AA138" s="18"/>
      <c r="AK138" s="24"/>
      <c r="AL138" s="20"/>
      <c r="AM138" s="20"/>
      <c r="AN138" s="22"/>
      <c r="AO138" s="18"/>
    </row>
    <row r="139" spans="22:41" x14ac:dyDescent="0.25">
      <c r="V139" s="26"/>
      <c r="W139" s="20"/>
      <c r="X139" s="20"/>
      <c r="Y139" s="22"/>
      <c r="Z139" s="18"/>
      <c r="AA139" s="18"/>
      <c r="AK139" s="24"/>
      <c r="AL139" s="20"/>
      <c r="AM139" s="20"/>
      <c r="AN139" s="22"/>
      <c r="AO139" s="18"/>
    </row>
    <row r="140" spans="22:41" x14ac:dyDescent="0.25">
      <c r="V140" s="26"/>
      <c r="W140" s="20"/>
      <c r="X140" s="20"/>
      <c r="Y140" s="22"/>
      <c r="Z140" s="18"/>
      <c r="AA140" s="18"/>
      <c r="AK140" s="24"/>
      <c r="AL140" s="20"/>
      <c r="AM140" s="20"/>
      <c r="AN140" s="22"/>
      <c r="AO140" s="18"/>
    </row>
    <row r="141" spans="22:41" x14ac:dyDescent="0.25">
      <c r="V141" s="26"/>
      <c r="W141" s="20"/>
      <c r="X141" s="20"/>
      <c r="Y141" s="22"/>
      <c r="Z141" s="18"/>
      <c r="AA141" s="18"/>
      <c r="AK141" s="24"/>
      <c r="AL141" s="20"/>
      <c r="AM141" s="20"/>
      <c r="AN141" s="22"/>
      <c r="AO141" s="18"/>
    </row>
    <row r="142" spans="22:41" x14ac:dyDescent="0.25">
      <c r="V142" s="26"/>
      <c r="W142" s="20"/>
      <c r="X142" s="20"/>
      <c r="Y142" s="22"/>
      <c r="Z142" s="18"/>
      <c r="AA142" s="18"/>
      <c r="AK142" s="24"/>
      <c r="AL142" s="20"/>
      <c r="AM142" s="20"/>
      <c r="AN142" s="22"/>
      <c r="AO142" s="18"/>
    </row>
    <row r="143" spans="22:41" x14ac:dyDescent="0.25">
      <c r="V143" s="26"/>
      <c r="W143" s="20"/>
      <c r="X143" s="20"/>
      <c r="Y143" s="22"/>
      <c r="Z143" s="18"/>
      <c r="AA143" s="18"/>
      <c r="AK143" s="24"/>
      <c r="AL143" s="20"/>
      <c r="AM143" s="20"/>
      <c r="AN143" s="22"/>
      <c r="AO143" s="18"/>
    </row>
    <row r="144" spans="22:41" x14ac:dyDescent="0.25">
      <c r="V144" s="26"/>
      <c r="W144" s="20"/>
      <c r="X144" s="20"/>
      <c r="Y144" s="22"/>
      <c r="Z144" s="18"/>
      <c r="AA144" s="18"/>
      <c r="AK144" s="19"/>
      <c r="AL144" s="20"/>
      <c r="AM144" s="20"/>
      <c r="AN144" s="22"/>
      <c r="AO144" s="23"/>
    </row>
    <row r="145" spans="22:41" x14ac:dyDescent="0.25">
      <c r="V145" s="26"/>
      <c r="W145" s="20"/>
      <c r="X145" s="20"/>
      <c r="Y145" s="22"/>
      <c r="Z145" s="18"/>
      <c r="AA145" s="18"/>
      <c r="AK145" s="19"/>
      <c r="AL145" s="20"/>
      <c r="AM145" s="20"/>
      <c r="AN145" s="22"/>
      <c r="AO145" s="23"/>
    </row>
    <row r="146" spans="22:41" x14ac:dyDescent="0.25">
      <c r="V146" s="26"/>
      <c r="W146" s="20"/>
      <c r="X146" s="20"/>
      <c r="Y146" s="22"/>
      <c r="Z146" s="18"/>
      <c r="AA146" s="18"/>
      <c r="AK146" s="24"/>
      <c r="AL146" s="20"/>
      <c r="AM146" s="20"/>
      <c r="AN146" s="22"/>
      <c r="AO146" s="18"/>
    </row>
    <row r="147" spans="22:41" x14ac:dyDescent="0.25">
      <c r="V147" s="26"/>
      <c r="W147" s="20"/>
      <c r="X147" s="20"/>
      <c r="Y147" s="22"/>
      <c r="Z147" s="18"/>
      <c r="AA147" s="18"/>
      <c r="AK147" s="24"/>
      <c r="AL147" s="20"/>
      <c r="AM147" s="20"/>
      <c r="AN147" s="22"/>
      <c r="AO147" s="18"/>
    </row>
    <row r="148" spans="22:41" x14ac:dyDescent="0.25">
      <c r="V148" s="26"/>
      <c r="W148" s="20"/>
      <c r="X148" s="20"/>
      <c r="Y148" s="22"/>
      <c r="Z148" s="18"/>
      <c r="AA148" s="18"/>
      <c r="AK148" s="24"/>
      <c r="AL148" s="20"/>
      <c r="AM148" s="20"/>
      <c r="AN148" s="22"/>
      <c r="AO148" s="18"/>
    </row>
    <row r="149" spans="22:41" x14ac:dyDescent="0.25">
      <c r="V149" s="26"/>
      <c r="W149" s="20"/>
      <c r="X149" s="20"/>
      <c r="Y149" s="22"/>
      <c r="Z149" s="18"/>
      <c r="AA149" s="18"/>
      <c r="AK149" s="24"/>
      <c r="AL149" s="20"/>
      <c r="AM149" s="20"/>
      <c r="AN149" s="22"/>
      <c r="AO149" s="18"/>
    </row>
    <row r="150" spans="22:41" x14ac:dyDescent="0.25">
      <c r="V150" s="26"/>
      <c r="W150" s="20"/>
      <c r="X150" s="20"/>
      <c r="Y150" s="22"/>
      <c r="Z150" s="18"/>
      <c r="AA150" s="18"/>
      <c r="AK150" s="24"/>
      <c r="AL150" s="20"/>
      <c r="AM150" s="20"/>
      <c r="AN150" s="22"/>
      <c r="AO150" s="18"/>
    </row>
    <row r="151" spans="22:41" x14ac:dyDescent="0.25">
      <c r="V151" s="26"/>
      <c r="W151" s="20"/>
      <c r="X151" s="20"/>
      <c r="Y151" s="22"/>
      <c r="Z151" s="18"/>
      <c r="AA151" s="18"/>
      <c r="AK151" s="24"/>
      <c r="AL151" s="20"/>
      <c r="AM151" s="20"/>
      <c r="AN151" s="22"/>
      <c r="AO151" s="18"/>
    </row>
    <row r="152" spans="22:41" x14ac:dyDescent="0.25">
      <c r="V152" s="26"/>
      <c r="W152" s="20"/>
      <c r="X152" s="20"/>
      <c r="Y152" s="22"/>
      <c r="Z152" s="18"/>
      <c r="AA152" s="18"/>
      <c r="AK152" s="24"/>
      <c r="AL152" s="20"/>
      <c r="AM152" s="20"/>
      <c r="AN152" s="22"/>
      <c r="AO152" s="18"/>
    </row>
    <row r="153" spans="22:41" x14ac:dyDescent="0.25">
      <c r="V153" s="26"/>
      <c r="W153" s="20"/>
      <c r="X153" s="20"/>
      <c r="Y153" s="22"/>
      <c r="Z153" s="18"/>
      <c r="AA153" s="18"/>
      <c r="AK153" s="24"/>
      <c r="AL153" s="20"/>
      <c r="AM153" s="20"/>
      <c r="AN153" s="22"/>
      <c r="AO153" s="18"/>
    </row>
    <row r="154" spans="22:41" x14ac:dyDescent="0.25">
      <c r="V154" s="26"/>
      <c r="W154" s="20"/>
      <c r="X154" s="20"/>
      <c r="Y154" s="22"/>
      <c r="Z154" s="18"/>
      <c r="AA154" s="18"/>
      <c r="AK154" s="24"/>
      <c r="AL154" s="20"/>
      <c r="AM154" s="20"/>
      <c r="AN154" s="22"/>
      <c r="AO154" s="18"/>
    </row>
    <row r="155" spans="22:41" x14ac:dyDescent="0.25">
      <c r="V155" s="26"/>
      <c r="W155" s="20"/>
      <c r="X155" s="20"/>
      <c r="Y155" s="22"/>
      <c r="Z155" s="18"/>
      <c r="AA155" s="18"/>
      <c r="AK155" s="24"/>
      <c r="AL155" s="20"/>
      <c r="AM155" s="20"/>
      <c r="AN155" s="22"/>
      <c r="AO155" s="18"/>
    </row>
    <row r="156" spans="22:41" x14ac:dyDescent="0.25">
      <c r="V156" s="26"/>
      <c r="W156" s="20"/>
      <c r="X156" s="20"/>
      <c r="Y156" s="22"/>
      <c r="Z156" s="18"/>
      <c r="AA156" s="18"/>
      <c r="AK156" s="24"/>
      <c r="AL156" s="20"/>
      <c r="AM156" s="20"/>
      <c r="AN156" s="22"/>
      <c r="AO156" s="18"/>
    </row>
    <row r="157" spans="22:41" x14ac:dyDescent="0.25">
      <c r="V157" s="26"/>
      <c r="W157" s="20"/>
      <c r="X157" s="20"/>
      <c r="Y157" s="22"/>
      <c r="Z157" s="18"/>
      <c r="AA157" s="18"/>
      <c r="AK157" s="24"/>
      <c r="AL157" s="20"/>
      <c r="AM157" s="20"/>
      <c r="AN157" s="22"/>
      <c r="AO157" s="18"/>
    </row>
    <row r="158" spans="22:41" x14ac:dyDescent="0.25">
      <c r="V158" s="26"/>
      <c r="W158" s="20"/>
      <c r="X158" s="20"/>
      <c r="Y158" s="22"/>
      <c r="Z158" s="18"/>
      <c r="AA158" s="18"/>
      <c r="AK158" s="24"/>
      <c r="AL158" s="20"/>
      <c r="AM158" s="20"/>
      <c r="AN158" s="22"/>
      <c r="AO158" s="18"/>
    </row>
    <row r="159" spans="22:41" x14ac:dyDescent="0.25">
      <c r="V159" s="26"/>
      <c r="W159" s="20"/>
      <c r="X159" s="20"/>
      <c r="Y159" s="22"/>
      <c r="Z159" s="18"/>
      <c r="AA159" s="18"/>
      <c r="AK159" s="24"/>
      <c r="AL159" s="20"/>
      <c r="AM159" s="20"/>
      <c r="AN159" s="22"/>
      <c r="AO159" s="18"/>
    </row>
    <row r="160" spans="22:41" x14ac:dyDescent="0.25">
      <c r="V160" s="26"/>
      <c r="W160" s="20"/>
      <c r="X160" s="20"/>
      <c r="Y160" s="22"/>
      <c r="Z160" s="18"/>
      <c r="AA160" s="18"/>
      <c r="AK160" s="24"/>
      <c r="AL160" s="20"/>
      <c r="AM160" s="20"/>
      <c r="AN160" s="22"/>
      <c r="AO160" s="18"/>
    </row>
    <row r="161" spans="22:41" x14ac:dyDescent="0.25">
      <c r="V161" s="26"/>
      <c r="W161" s="20"/>
      <c r="X161" s="20"/>
      <c r="Y161" s="22"/>
      <c r="Z161" s="18"/>
      <c r="AA161" s="18"/>
      <c r="AK161" s="24"/>
      <c r="AL161" s="20"/>
      <c r="AM161" s="20"/>
      <c r="AN161" s="22"/>
      <c r="AO161" s="18"/>
    </row>
    <row r="162" spans="22:41" x14ac:dyDescent="0.25">
      <c r="V162" s="30"/>
      <c r="W162" s="20"/>
      <c r="X162" s="20"/>
      <c r="Y162" s="22"/>
      <c r="Z162" s="23"/>
      <c r="AA162" s="23"/>
      <c r="AK162" s="24"/>
      <c r="AL162" s="20"/>
      <c r="AM162" s="20"/>
      <c r="AN162" s="22"/>
      <c r="AO162" s="18"/>
    </row>
    <row r="163" spans="22:41" x14ac:dyDescent="0.25">
      <c r="V163" s="30"/>
      <c r="W163" s="20"/>
      <c r="X163" s="20"/>
      <c r="Y163" s="22"/>
      <c r="Z163" s="23"/>
      <c r="AA163" s="23"/>
      <c r="AK163" s="24"/>
      <c r="AL163" s="20"/>
      <c r="AM163" s="20"/>
      <c r="AN163" s="22"/>
      <c r="AO163" s="18"/>
    </row>
    <row r="164" spans="22:41" x14ac:dyDescent="0.25">
      <c r="V164" s="26"/>
      <c r="W164" s="20"/>
      <c r="X164" s="20"/>
      <c r="Y164" s="22"/>
      <c r="Z164" s="18"/>
      <c r="AA164" s="18"/>
      <c r="AK164" s="24"/>
      <c r="AL164" s="20"/>
      <c r="AM164" s="20"/>
      <c r="AN164" s="22"/>
      <c r="AO164" s="18"/>
    </row>
    <row r="165" spans="22:41" x14ac:dyDescent="0.25">
      <c r="V165" s="26"/>
      <c r="W165" s="20"/>
      <c r="X165" s="20"/>
      <c r="Y165" s="22"/>
      <c r="Z165" s="18"/>
      <c r="AA165" s="18"/>
      <c r="AK165" s="24"/>
      <c r="AL165" s="20"/>
      <c r="AM165" s="20"/>
      <c r="AN165" s="22"/>
      <c r="AO165" s="18"/>
    </row>
    <row r="166" spans="22:41" x14ac:dyDescent="0.25">
      <c r="V166" s="26"/>
      <c r="W166" s="20"/>
      <c r="X166" s="20"/>
      <c r="Y166" s="22"/>
      <c r="Z166" s="18"/>
      <c r="AA166" s="18"/>
      <c r="AK166" s="24"/>
      <c r="AL166" s="20"/>
      <c r="AM166" s="20"/>
      <c r="AN166" s="22"/>
      <c r="AO166" s="18"/>
    </row>
    <row r="167" spans="22:41" x14ac:dyDescent="0.25">
      <c r="V167" s="26"/>
      <c r="W167" s="20"/>
      <c r="X167" s="20"/>
      <c r="Y167" s="22"/>
      <c r="Z167" s="18"/>
      <c r="AA167" s="18"/>
      <c r="AK167" s="24"/>
      <c r="AL167" s="20"/>
      <c r="AM167" s="20"/>
      <c r="AN167" s="22"/>
      <c r="AO167" s="18"/>
    </row>
    <row r="168" spans="22:41" x14ac:dyDescent="0.25">
      <c r="V168" s="26"/>
      <c r="W168" s="20"/>
      <c r="X168" s="20"/>
      <c r="Y168" s="22"/>
      <c r="Z168" s="18"/>
      <c r="AA168" s="18"/>
      <c r="AK168" s="24"/>
      <c r="AL168" s="20"/>
      <c r="AM168" s="20"/>
      <c r="AN168" s="22"/>
      <c r="AO168" s="18"/>
    </row>
    <row r="169" spans="22:41" x14ac:dyDescent="0.25">
      <c r="V169" s="26"/>
      <c r="W169" s="20"/>
      <c r="X169" s="20"/>
      <c r="Y169" s="22"/>
      <c r="Z169" s="18"/>
      <c r="AA169" s="18"/>
      <c r="AK169" s="24"/>
      <c r="AL169" s="20"/>
      <c r="AM169" s="20"/>
      <c r="AN169" s="22"/>
      <c r="AO169" s="18"/>
    </row>
    <row r="170" spans="22:41" x14ac:dyDescent="0.25">
      <c r="V170" s="26"/>
      <c r="W170" s="20"/>
      <c r="X170" s="20"/>
      <c r="Y170" s="22"/>
      <c r="Z170" s="18"/>
      <c r="AA170" s="18"/>
      <c r="AK170" s="24"/>
      <c r="AL170" s="20"/>
      <c r="AM170" s="20"/>
      <c r="AN170" s="22"/>
      <c r="AO170" s="18"/>
    </row>
    <row r="171" spans="22:41" x14ac:dyDescent="0.25">
      <c r="V171" s="26"/>
      <c r="W171" s="20"/>
      <c r="X171" s="20"/>
      <c r="Y171" s="22"/>
      <c r="Z171" s="18"/>
      <c r="AA171" s="18"/>
      <c r="AK171" s="24"/>
      <c r="AL171" s="20"/>
      <c r="AM171" s="20"/>
      <c r="AN171" s="22"/>
      <c r="AO171" s="18"/>
    </row>
    <row r="172" spans="22:41" x14ac:dyDescent="0.25">
      <c r="V172" s="26"/>
      <c r="W172" s="20"/>
      <c r="X172" s="20"/>
      <c r="Y172" s="22"/>
      <c r="Z172" s="18"/>
      <c r="AA172" s="18"/>
      <c r="AK172" s="24"/>
      <c r="AL172" s="20"/>
      <c r="AM172" s="20"/>
      <c r="AN172" s="22"/>
      <c r="AO172" s="18"/>
    </row>
    <row r="173" spans="22:41" x14ac:dyDescent="0.25">
      <c r="V173" s="26"/>
      <c r="W173" s="20"/>
      <c r="X173" s="20"/>
      <c r="Y173" s="22"/>
      <c r="Z173" s="18"/>
      <c r="AA173" s="18"/>
      <c r="AK173" s="24"/>
      <c r="AL173" s="20"/>
      <c r="AM173" s="20"/>
      <c r="AN173" s="22"/>
      <c r="AO173" s="18"/>
    </row>
    <row r="174" spans="22:41" x14ac:dyDescent="0.25">
      <c r="V174" s="26"/>
      <c r="W174" s="20"/>
      <c r="X174" s="20"/>
      <c r="Y174" s="22"/>
      <c r="Z174" s="18"/>
      <c r="AA174" s="18"/>
      <c r="AK174" s="24"/>
      <c r="AL174" s="20"/>
      <c r="AM174" s="20"/>
      <c r="AN174" s="22"/>
      <c r="AO174" s="18"/>
    </row>
    <row r="175" spans="22:41" x14ac:dyDescent="0.25">
      <c r="V175" s="26"/>
      <c r="W175" s="20"/>
      <c r="X175" s="20"/>
      <c r="Y175" s="22"/>
      <c r="Z175" s="18"/>
      <c r="AA175" s="18"/>
      <c r="AK175" s="24"/>
      <c r="AL175" s="20"/>
      <c r="AM175" s="20"/>
      <c r="AN175" s="22"/>
      <c r="AO175" s="18"/>
    </row>
    <row r="176" spans="22:41" x14ac:dyDescent="0.25">
      <c r="V176" s="26"/>
      <c r="W176" s="20"/>
      <c r="X176" s="20"/>
      <c r="Y176" s="22"/>
      <c r="Z176" s="18"/>
      <c r="AA176" s="18"/>
      <c r="AK176" s="24"/>
      <c r="AL176" s="20"/>
      <c r="AM176" s="20"/>
      <c r="AN176" s="22"/>
      <c r="AO176" s="18"/>
    </row>
    <row r="177" spans="22:41" x14ac:dyDescent="0.25">
      <c r="V177" s="26"/>
      <c r="W177" s="20"/>
      <c r="X177" s="20"/>
      <c r="Y177" s="22"/>
      <c r="Z177" s="18"/>
      <c r="AA177" s="18"/>
      <c r="AK177" s="24"/>
      <c r="AL177" s="20"/>
      <c r="AM177" s="20"/>
      <c r="AN177" s="22"/>
      <c r="AO177" s="18"/>
    </row>
    <row r="178" spans="22:41" x14ac:dyDescent="0.25">
      <c r="V178" s="26"/>
      <c r="W178" s="20"/>
      <c r="X178" s="20"/>
      <c r="Y178" s="22"/>
      <c r="Z178" s="18"/>
      <c r="AA178" s="18"/>
      <c r="AK178" s="24"/>
      <c r="AL178" s="20"/>
      <c r="AM178" s="20"/>
      <c r="AN178" s="22"/>
      <c r="AO178" s="18"/>
    </row>
    <row r="179" spans="22:41" x14ac:dyDescent="0.25">
      <c r="V179" s="26"/>
      <c r="W179" s="20"/>
      <c r="X179" s="20"/>
      <c r="Y179" s="22"/>
      <c r="Z179" s="18"/>
      <c r="AA179" s="18"/>
      <c r="AK179" s="24"/>
      <c r="AL179" s="20"/>
      <c r="AM179" s="20"/>
      <c r="AN179" s="22"/>
      <c r="AO179" s="18"/>
    </row>
    <row r="180" spans="22:41" x14ac:dyDescent="0.25">
      <c r="V180" s="26"/>
      <c r="W180" s="20"/>
      <c r="X180" s="20"/>
      <c r="Y180" s="22"/>
      <c r="Z180" s="18"/>
      <c r="AA180" s="18"/>
      <c r="AK180" s="19"/>
      <c r="AL180" s="20"/>
      <c r="AM180" s="20"/>
      <c r="AN180" s="22"/>
      <c r="AO180" s="23"/>
    </row>
    <row r="181" spans="22:41" x14ac:dyDescent="0.25">
      <c r="V181" s="26"/>
      <c r="W181" s="20"/>
      <c r="X181" s="20"/>
      <c r="Y181" s="22"/>
      <c r="Z181" s="18"/>
      <c r="AA181" s="18"/>
      <c r="AK181" s="24"/>
      <c r="AL181" s="20"/>
      <c r="AM181" s="20"/>
      <c r="AN181" s="22"/>
      <c r="AO181" s="18"/>
    </row>
    <row r="182" spans="22:41" x14ac:dyDescent="0.25">
      <c r="V182" s="26"/>
      <c r="W182" s="20"/>
      <c r="X182" s="20"/>
      <c r="Y182" s="22"/>
      <c r="Z182" s="18"/>
      <c r="AA182" s="18"/>
      <c r="AK182" s="24"/>
      <c r="AL182" s="20"/>
      <c r="AM182" s="20"/>
      <c r="AN182" s="22"/>
      <c r="AO182" s="18"/>
    </row>
    <row r="183" spans="22:41" x14ac:dyDescent="0.25">
      <c r="V183" s="26"/>
      <c r="W183" s="20"/>
      <c r="X183" s="20"/>
      <c r="Y183" s="22"/>
      <c r="Z183" s="18"/>
      <c r="AA183" s="18"/>
      <c r="AK183" s="24"/>
      <c r="AL183" s="20"/>
      <c r="AM183" s="20"/>
      <c r="AN183" s="22"/>
      <c r="AO183" s="18"/>
    </row>
    <row r="184" spans="22:41" x14ac:dyDescent="0.25">
      <c r="V184" s="26"/>
      <c r="W184" s="20"/>
      <c r="X184" s="20"/>
      <c r="Y184" s="22"/>
      <c r="Z184" s="18"/>
      <c r="AA184" s="18"/>
      <c r="AK184" s="24"/>
      <c r="AL184" s="20"/>
      <c r="AM184" s="20"/>
      <c r="AN184" s="22"/>
      <c r="AO184" s="18"/>
    </row>
    <row r="185" spans="22:41" x14ac:dyDescent="0.25">
      <c r="V185" s="26"/>
      <c r="W185" s="20"/>
      <c r="X185" s="20"/>
      <c r="Y185" s="22"/>
      <c r="Z185" s="18"/>
      <c r="AA185" s="18"/>
      <c r="AK185" s="24"/>
      <c r="AL185" s="20"/>
      <c r="AM185" s="20"/>
      <c r="AN185" s="22"/>
      <c r="AO185" s="18"/>
    </row>
    <row r="186" spans="22:41" x14ac:dyDescent="0.25">
      <c r="V186" s="26"/>
      <c r="W186" s="20"/>
      <c r="X186" s="20"/>
      <c r="Y186" s="22"/>
      <c r="Z186" s="18"/>
      <c r="AA186" s="18"/>
      <c r="AK186" s="24"/>
      <c r="AL186" s="20"/>
      <c r="AM186" s="20"/>
      <c r="AN186" s="22"/>
      <c r="AO186" s="18"/>
    </row>
    <row r="187" spans="22:41" x14ac:dyDescent="0.25">
      <c r="V187" s="26"/>
      <c r="W187" s="20"/>
      <c r="X187" s="20"/>
      <c r="Y187" s="22"/>
      <c r="Z187" s="18"/>
      <c r="AA187" s="18"/>
      <c r="AK187" s="24"/>
      <c r="AL187" s="20"/>
      <c r="AM187" s="20"/>
      <c r="AN187" s="22"/>
      <c r="AO187" s="18"/>
    </row>
    <row r="188" spans="22:41" x14ac:dyDescent="0.25">
      <c r="V188" s="26"/>
      <c r="W188" s="20"/>
      <c r="X188" s="20"/>
      <c r="Y188" s="22"/>
      <c r="Z188" s="18"/>
      <c r="AA188" s="18"/>
      <c r="AK188" s="24"/>
      <c r="AL188" s="20"/>
      <c r="AM188" s="20"/>
      <c r="AN188" s="22"/>
      <c r="AO188" s="18"/>
    </row>
    <row r="189" spans="22:41" x14ac:dyDescent="0.25">
      <c r="V189" s="26"/>
      <c r="W189" s="20"/>
      <c r="X189" s="20"/>
      <c r="Y189" s="22"/>
      <c r="Z189" s="18"/>
      <c r="AA189" s="18"/>
      <c r="AK189" s="24"/>
      <c r="AL189" s="20"/>
      <c r="AM189" s="20"/>
      <c r="AN189" s="22"/>
      <c r="AO189" s="18"/>
    </row>
    <row r="190" spans="22:41" x14ac:dyDescent="0.25">
      <c r="V190" s="26"/>
      <c r="W190" s="20"/>
      <c r="X190" s="20"/>
      <c r="Y190" s="22"/>
      <c r="Z190" s="18"/>
      <c r="AA190" s="18"/>
      <c r="AK190" s="24"/>
      <c r="AL190" s="20"/>
      <c r="AM190" s="20"/>
      <c r="AN190" s="22"/>
      <c r="AO190" s="18"/>
    </row>
    <row r="191" spans="22:41" x14ac:dyDescent="0.25">
      <c r="V191" s="26"/>
      <c r="W191" s="20"/>
      <c r="X191" s="20"/>
      <c r="Y191" s="22"/>
      <c r="Z191" s="18"/>
      <c r="AA191" s="18"/>
      <c r="AK191" s="24"/>
      <c r="AL191" s="20"/>
      <c r="AM191" s="20"/>
      <c r="AN191" s="22"/>
      <c r="AO191" s="18"/>
    </row>
    <row r="192" spans="22:41" x14ac:dyDescent="0.25">
      <c r="V192" s="26"/>
      <c r="W192" s="20"/>
      <c r="X192" s="20"/>
      <c r="Y192" s="22"/>
      <c r="Z192" s="18"/>
      <c r="AA192" s="18"/>
      <c r="AK192" s="24"/>
      <c r="AL192" s="20"/>
      <c r="AM192" s="20"/>
      <c r="AN192" s="22"/>
      <c r="AO192" s="18"/>
    </row>
    <row r="193" spans="22:41" x14ac:dyDescent="0.25">
      <c r="V193" s="26"/>
      <c r="W193" s="20"/>
      <c r="X193" s="20"/>
      <c r="Y193" s="22"/>
      <c r="Z193" s="18"/>
      <c r="AA193" s="18"/>
      <c r="AK193" s="24"/>
      <c r="AL193" s="20"/>
      <c r="AM193" s="20"/>
      <c r="AN193" s="22"/>
      <c r="AO193" s="18"/>
    </row>
    <row r="194" spans="22:41" x14ac:dyDescent="0.25">
      <c r="V194" s="26"/>
      <c r="W194" s="20"/>
      <c r="X194" s="20"/>
      <c r="Y194" s="22"/>
      <c r="Z194" s="18"/>
      <c r="AA194" s="18"/>
      <c r="AK194" s="24"/>
      <c r="AL194" s="20"/>
      <c r="AM194" s="20"/>
      <c r="AN194" s="22"/>
      <c r="AO194" s="18"/>
    </row>
    <row r="195" spans="22:41" x14ac:dyDescent="0.25">
      <c r="V195" s="26"/>
      <c r="W195" s="20"/>
      <c r="X195" s="20"/>
      <c r="Y195" s="22"/>
      <c r="Z195" s="18"/>
      <c r="AA195" s="18"/>
      <c r="AK195" s="24"/>
      <c r="AL195" s="20"/>
      <c r="AM195" s="20"/>
      <c r="AN195" s="22"/>
      <c r="AO195" s="18"/>
    </row>
    <row r="196" spans="22:41" x14ac:dyDescent="0.25">
      <c r="V196" s="26"/>
      <c r="W196" s="20"/>
      <c r="X196" s="20"/>
      <c r="Y196" s="22"/>
      <c r="Z196" s="18"/>
      <c r="AA196" s="18"/>
      <c r="AK196" s="24"/>
      <c r="AL196" s="20"/>
      <c r="AM196" s="20"/>
      <c r="AN196" s="22"/>
      <c r="AO196" s="18"/>
    </row>
    <row r="197" spans="22:41" x14ac:dyDescent="0.25">
      <c r="V197" s="26"/>
      <c r="W197" s="20"/>
      <c r="X197" s="20"/>
      <c r="Y197" s="22"/>
      <c r="Z197" s="18"/>
      <c r="AA197" s="18"/>
      <c r="AK197" s="24"/>
      <c r="AL197" s="20"/>
      <c r="AM197" s="20"/>
      <c r="AN197" s="22"/>
      <c r="AO197" s="18"/>
    </row>
    <row r="198" spans="22:41" x14ac:dyDescent="0.25">
      <c r="V198" s="30"/>
      <c r="W198" s="20"/>
      <c r="X198" s="20"/>
      <c r="Y198" s="22"/>
      <c r="Z198" s="23"/>
      <c r="AA198" s="23"/>
      <c r="AK198" s="24"/>
      <c r="AL198" s="20"/>
      <c r="AM198" s="20"/>
      <c r="AN198" s="22"/>
      <c r="AO198" s="18"/>
    </row>
    <row r="199" spans="22:41" x14ac:dyDescent="0.25">
      <c r="V199" s="26"/>
      <c r="W199" s="20"/>
      <c r="X199" s="20"/>
      <c r="Y199" s="22"/>
      <c r="Z199" s="18"/>
      <c r="AA199" s="18"/>
      <c r="AK199" s="24"/>
      <c r="AL199" s="20"/>
      <c r="AM199" s="20"/>
      <c r="AN199" s="22"/>
      <c r="AO199" s="18"/>
    </row>
    <row r="200" spans="22:41" x14ac:dyDescent="0.25">
      <c r="V200" s="26"/>
      <c r="W200" s="20"/>
      <c r="X200" s="20"/>
      <c r="Y200" s="22"/>
      <c r="Z200" s="18"/>
      <c r="AA200" s="18"/>
      <c r="AK200" s="24"/>
      <c r="AL200" s="20"/>
      <c r="AM200" s="20"/>
      <c r="AN200" s="22"/>
      <c r="AO200" s="18"/>
    </row>
    <row r="201" spans="22:41" x14ac:dyDescent="0.25">
      <c r="V201" s="26"/>
      <c r="W201" s="20"/>
      <c r="X201" s="20"/>
      <c r="Y201" s="22"/>
      <c r="Z201" s="18"/>
      <c r="AA201" s="18"/>
      <c r="AK201" s="24"/>
      <c r="AL201" s="20"/>
      <c r="AM201" s="20"/>
      <c r="AN201" s="22"/>
      <c r="AO201" s="18"/>
    </row>
    <row r="202" spans="22:41" x14ac:dyDescent="0.25">
      <c r="V202" s="26"/>
      <c r="W202" s="20"/>
      <c r="X202" s="20"/>
      <c r="Y202" s="22"/>
      <c r="Z202" s="18"/>
      <c r="AA202" s="18"/>
      <c r="AK202" s="24"/>
      <c r="AL202" s="20"/>
      <c r="AM202" s="20"/>
      <c r="AN202" s="22"/>
      <c r="AO202" s="18"/>
    </row>
    <row r="203" spans="22:41" x14ac:dyDescent="0.25">
      <c r="V203" s="26"/>
      <c r="W203" s="20"/>
      <c r="X203" s="20"/>
      <c r="Y203" s="22"/>
      <c r="Z203" s="18"/>
      <c r="AA203" s="18"/>
      <c r="AK203" s="24"/>
      <c r="AL203" s="20"/>
      <c r="AM203" s="20"/>
      <c r="AN203" s="22"/>
      <c r="AO203" s="18"/>
    </row>
    <row r="204" spans="22:41" x14ac:dyDescent="0.25">
      <c r="V204" s="26"/>
      <c r="W204" s="20"/>
      <c r="X204" s="20"/>
      <c r="Y204" s="22"/>
      <c r="Z204" s="18"/>
      <c r="AA204" s="18"/>
      <c r="AK204" s="24"/>
      <c r="AL204" s="20"/>
      <c r="AM204" s="20"/>
      <c r="AN204" s="22"/>
      <c r="AO204" s="18"/>
    </row>
    <row r="205" spans="22:41" x14ac:dyDescent="0.25">
      <c r="V205" s="26"/>
      <c r="W205" s="20"/>
      <c r="X205" s="20"/>
      <c r="Y205" s="22"/>
      <c r="Z205" s="18"/>
      <c r="AA205" s="18"/>
      <c r="AK205" s="24"/>
      <c r="AL205" s="20"/>
      <c r="AM205" s="20"/>
      <c r="AN205" s="22"/>
      <c r="AO205" s="18"/>
    </row>
    <row r="206" spans="22:41" x14ac:dyDescent="0.25">
      <c r="V206" s="26"/>
      <c r="W206" s="20"/>
      <c r="X206" s="20"/>
      <c r="Y206" s="22"/>
      <c r="Z206" s="18"/>
      <c r="AA206" s="18"/>
      <c r="AK206" s="19"/>
      <c r="AL206" s="20"/>
      <c r="AM206" s="20"/>
      <c r="AN206" s="22"/>
      <c r="AO206" s="23"/>
    </row>
    <row r="207" spans="22:41" x14ac:dyDescent="0.25">
      <c r="V207" s="26"/>
      <c r="W207" s="20"/>
      <c r="X207" s="20"/>
      <c r="Y207" s="22"/>
      <c r="Z207" s="18"/>
      <c r="AA207" s="18"/>
      <c r="AK207" s="24"/>
      <c r="AL207" s="20"/>
      <c r="AM207" s="20"/>
      <c r="AN207" s="22"/>
      <c r="AO207" s="18"/>
    </row>
    <row r="208" spans="22:41" x14ac:dyDescent="0.25">
      <c r="V208" s="26"/>
      <c r="W208" s="20"/>
      <c r="X208" s="20"/>
      <c r="Y208" s="22"/>
      <c r="Z208" s="18"/>
      <c r="AA208" s="18"/>
      <c r="AK208" s="24"/>
      <c r="AL208" s="20"/>
      <c r="AM208" s="20"/>
      <c r="AN208" s="22"/>
      <c r="AO208" s="18"/>
    </row>
    <row r="209" spans="22:41" x14ac:dyDescent="0.25">
      <c r="V209" s="26"/>
      <c r="W209" s="20"/>
      <c r="X209" s="20"/>
      <c r="Y209" s="22"/>
      <c r="Z209" s="18"/>
      <c r="AA209" s="18"/>
      <c r="AK209" s="24"/>
      <c r="AL209" s="20"/>
      <c r="AM209" s="20"/>
      <c r="AN209" s="22"/>
      <c r="AO209" s="18"/>
    </row>
    <row r="210" spans="22:41" x14ac:dyDescent="0.25">
      <c r="V210" s="26"/>
      <c r="W210" s="20"/>
      <c r="X210" s="20"/>
      <c r="Y210" s="22"/>
      <c r="Z210" s="18"/>
      <c r="AA210" s="18"/>
      <c r="AK210" s="24"/>
      <c r="AL210" s="20"/>
      <c r="AM210" s="20"/>
      <c r="AN210" s="22"/>
      <c r="AO210" s="18"/>
    </row>
    <row r="211" spans="22:41" x14ac:dyDescent="0.25">
      <c r="V211" s="26"/>
      <c r="W211" s="20"/>
      <c r="X211" s="20"/>
      <c r="Y211" s="22"/>
      <c r="Z211" s="18"/>
      <c r="AA211" s="18"/>
      <c r="AK211" s="24"/>
      <c r="AL211" s="20"/>
      <c r="AM211" s="20"/>
      <c r="AN211" s="22"/>
      <c r="AO211" s="18"/>
    </row>
    <row r="212" spans="22:41" x14ac:dyDescent="0.25">
      <c r="V212" s="26"/>
      <c r="W212" s="20"/>
      <c r="X212" s="20"/>
      <c r="Y212" s="22"/>
      <c r="Z212" s="18"/>
      <c r="AA212" s="18"/>
      <c r="AK212" s="24"/>
      <c r="AL212" s="20"/>
      <c r="AM212" s="20"/>
      <c r="AN212" s="22"/>
      <c r="AO212" s="18"/>
    </row>
    <row r="213" spans="22:41" x14ac:dyDescent="0.25">
      <c r="V213" s="26"/>
      <c r="W213" s="20"/>
      <c r="X213" s="20"/>
      <c r="Y213" s="22"/>
      <c r="Z213" s="18"/>
      <c r="AA213" s="18"/>
      <c r="AK213" s="24"/>
      <c r="AL213" s="20"/>
      <c r="AM213" s="20"/>
      <c r="AN213" s="22"/>
      <c r="AO213" s="18"/>
    </row>
    <row r="214" spans="22:41" x14ac:dyDescent="0.25">
      <c r="V214" s="26"/>
      <c r="W214" s="20"/>
      <c r="X214" s="20"/>
      <c r="Y214" s="22"/>
      <c r="Z214" s="18"/>
      <c r="AA214" s="18"/>
      <c r="AK214" s="24"/>
      <c r="AL214" s="20"/>
      <c r="AM214" s="20"/>
      <c r="AN214" s="22"/>
      <c r="AO214" s="18"/>
    </row>
    <row r="215" spans="22:41" x14ac:dyDescent="0.25">
      <c r="V215" s="26"/>
      <c r="W215" s="20"/>
      <c r="X215" s="20"/>
      <c r="Y215" s="22"/>
      <c r="Z215" s="18"/>
      <c r="AA215" s="18"/>
      <c r="AK215" s="24"/>
      <c r="AL215" s="20"/>
      <c r="AM215" s="20"/>
      <c r="AN215" s="22"/>
      <c r="AO215" s="18"/>
    </row>
    <row r="216" spans="22:41" x14ac:dyDescent="0.25">
      <c r="V216" s="26"/>
      <c r="W216" s="20"/>
      <c r="X216" s="20"/>
      <c r="Y216" s="22"/>
      <c r="Z216" s="18"/>
      <c r="AA216" s="18"/>
      <c r="AK216" s="24"/>
      <c r="AL216" s="20"/>
      <c r="AM216" s="20"/>
      <c r="AN216" s="22"/>
      <c r="AO216" s="18"/>
    </row>
    <row r="217" spans="22:41" x14ac:dyDescent="0.25">
      <c r="V217" s="26"/>
      <c r="W217" s="20"/>
      <c r="X217" s="20"/>
      <c r="Y217" s="22"/>
      <c r="Z217" s="18"/>
      <c r="AA217" s="18"/>
      <c r="AK217" s="24"/>
      <c r="AL217" s="20"/>
      <c r="AM217" s="20"/>
      <c r="AN217" s="22"/>
      <c r="AO217" s="18"/>
    </row>
    <row r="218" spans="22:41" x14ac:dyDescent="0.25">
      <c r="V218" s="26"/>
      <c r="W218" s="20"/>
      <c r="X218" s="20"/>
      <c r="Y218" s="22"/>
      <c r="Z218" s="18"/>
      <c r="AA218" s="18"/>
      <c r="AK218" s="24"/>
      <c r="AL218" s="20"/>
      <c r="AM218" s="20"/>
      <c r="AN218" s="22"/>
      <c r="AO218" s="18"/>
    </row>
    <row r="219" spans="22:41" x14ac:dyDescent="0.25">
      <c r="V219" s="26"/>
      <c r="W219" s="20"/>
      <c r="X219" s="20"/>
      <c r="Y219" s="22"/>
      <c r="Z219" s="18"/>
      <c r="AA219" s="18"/>
      <c r="AK219" s="24"/>
      <c r="AL219" s="20"/>
      <c r="AM219" s="20"/>
      <c r="AN219" s="22"/>
      <c r="AO219" s="18"/>
    </row>
    <row r="220" spans="22:41" x14ac:dyDescent="0.25">
      <c r="V220" s="26"/>
      <c r="W220" s="20"/>
      <c r="X220" s="20"/>
      <c r="Y220" s="22"/>
      <c r="Z220" s="18"/>
      <c r="AA220" s="18"/>
      <c r="AK220" s="24"/>
      <c r="AL220" s="20"/>
      <c r="AM220" s="20"/>
      <c r="AN220" s="22"/>
      <c r="AO220" s="18"/>
    </row>
    <row r="221" spans="22:41" x14ac:dyDescent="0.25">
      <c r="V221" s="26"/>
      <c r="W221" s="20"/>
      <c r="X221" s="20"/>
      <c r="Y221" s="22"/>
      <c r="Z221" s="18"/>
      <c r="AA221" s="18"/>
      <c r="AK221" s="24"/>
      <c r="AL221" s="20"/>
      <c r="AM221" s="20"/>
      <c r="AN221" s="22"/>
      <c r="AO221" s="18"/>
    </row>
    <row r="222" spans="22:41" x14ac:dyDescent="0.25">
      <c r="V222" s="26"/>
      <c r="W222" s="20"/>
      <c r="X222" s="20"/>
      <c r="Y222" s="22"/>
      <c r="Z222" s="18"/>
      <c r="AA222" s="18"/>
      <c r="AK222" s="24"/>
      <c r="AL222" s="20"/>
      <c r="AM222" s="20"/>
      <c r="AN222" s="22"/>
      <c r="AO222" s="18"/>
    </row>
    <row r="223" spans="22:41" x14ac:dyDescent="0.25">
      <c r="V223" s="26"/>
      <c r="W223" s="20"/>
      <c r="X223" s="20"/>
      <c r="Y223" s="22"/>
      <c r="Z223" s="18"/>
      <c r="AA223" s="18"/>
      <c r="AK223" s="24"/>
      <c r="AL223" s="20"/>
      <c r="AM223" s="20"/>
      <c r="AN223" s="22"/>
      <c r="AO223" s="18"/>
    </row>
    <row r="224" spans="22:41" x14ac:dyDescent="0.25">
      <c r="V224" s="30"/>
      <c r="W224" s="20"/>
      <c r="X224" s="20"/>
      <c r="Y224" s="22"/>
      <c r="Z224" s="23"/>
      <c r="AA224" s="23"/>
      <c r="AK224" s="24"/>
      <c r="AL224" s="20"/>
      <c r="AM224" s="20"/>
      <c r="AN224" s="22"/>
      <c r="AO224" s="18"/>
    </row>
    <row r="225" spans="22:41" x14ac:dyDescent="0.25">
      <c r="V225" s="26"/>
      <c r="W225" s="20"/>
      <c r="X225" s="20"/>
      <c r="Y225" s="22"/>
      <c r="Z225" s="18"/>
      <c r="AA225" s="18"/>
      <c r="AK225" s="24"/>
      <c r="AL225" s="20"/>
      <c r="AM225" s="20"/>
      <c r="AN225" s="22"/>
      <c r="AO225" s="18"/>
    </row>
    <row r="226" spans="22:41" x14ac:dyDescent="0.25">
      <c r="V226" s="26"/>
      <c r="W226" s="20"/>
      <c r="X226" s="20"/>
      <c r="Y226" s="22"/>
      <c r="Z226" s="18"/>
      <c r="AA226" s="18"/>
      <c r="AK226" s="24"/>
      <c r="AL226" s="20"/>
      <c r="AM226" s="20"/>
      <c r="AN226" s="22"/>
      <c r="AO226" s="18"/>
    </row>
    <row r="227" spans="22:41" x14ac:dyDescent="0.25">
      <c r="V227" s="26"/>
      <c r="W227" s="20"/>
      <c r="X227" s="20"/>
      <c r="Y227" s="22"/>
      <c r="Z227" s="18"/>
      <c r="AA227" s="18"/>
      <c r="AK227" s="24"/>
      <c r="AL227" s="20"/>
      <c r="AM227" s="20"/>
      <c r="AN227" s="22"/>
      <c r="AO227" s="18"/>
    </row>
    <row r="228" spans="22:41" x14ac:dyDescent="0.25">
      <c r="V228" s="26"/>
      <c r="W228" s="20"/>
      <c r="X228" s="20"/>
      <c r="Y228" s="22"/>
      <c r="Z228" s="18"/>
      <c r="AA228" s="18"/>
      <c r="AK228" s="24"/>
      <c r="AL228" s="20"/>
      <c r="AM228" s="20"/>
      <c r="AN228" s="22"/>
      <c r="AO228" s="18"/>
    </row>
    <row r="229" spans="22:41" x14ac:dyDescent="0.25">
      <c r="V229" s="26"/>
      <c r="W229" s="20"/>
      <c r="X229" s="20"/>
      <c r="Y229" s="22"/>
      <c r="Z229" s="18"/>
      <c r="AA229" s="18"/>
      <c r="AK229" s="24"/>
      <c r="AL229" s="20"/>
      <c r="AM229" s="20"/>
      <c r="AN229" s="22"/>
      <c r="AO229" s="18"/>
    </row>
    <row r="230" spans="22:41" x14ac:dyDescent="0.25">
      <c r="V230" s="26"/>
      <c r="W230" s="20"/>
      <c r="X230" s="20"/>
      <c r="Y230" s="22"/>
      <c r="Z230" s="18"/>
      <c r="AA230" s="18"/>
      <c r="AK230" s="24"/>
      <c r="AL230" s="20"/>
      <c r="AM230" s="20"/>
      <c r="AN230" s="22"/>
      <c r="AO230" s="18"/>
    </row>
    <row r="231" spans="22:41" x14ac:dyDescent="0.25">
      <c r="V231" s="26"/>
      <c r="W231" s="20"/>
      <c r="X231" s="20"/>
      <c r="Y231" s="22"/>
      <c r="Z231" s="18"/>
      <c r="AA231" s="18"/>
      <c r="AK231" s="24"/>
      <c r="AL231" s="20"/>
      <c r="AM231" s="20"/>
      <c r="AN231" s="22"/>
      <c r="AO231" s="18"/>
    </row>
    <row r="232" spans="22:41" x14ac:dyDescent="0.25">
      <c r="V232" s="26"/>
      <c r="W232" s="20"/>
      <c r="X232" s="20"/>
      <c r="Y232" s="22"/>
      <c r="Z232" s="18"/>
      <c r="AA232" s="18"/>
      <c r="AK232" s="24"/>
      <c r="AL232" s="20"/>
      <c r="AM232" s="20"/>
      <c r="AN232" s="22"/>
      <c r="AO232" s="18"/>
    </row>
    <row r="233" spans="22:41" x14ac:dyDescent="0.25">
      <c r="V233" s="26"/>
      <c r="W233" s="20"/>
      <c r="X233" s="20"/>
      <c r="Y233" s="22"/>
      <c r="Z233" s="18"/>
      <c r="AA233" s="18"/>
      <c r="AK233" s="24"/>
      <c r="AL233" s="20"/>
      <c r="AM233" s="20"/>
      <c r="AN233" s="22"/>
      <c r="AO233" s="18"/>
    </row>
    <row r="234" spans="22:41" x14ac:dyDescent="0.25">
      <c r="V234" s="26"/>
      <c r="W234" s="20"/>
      <c r="X234" s="20"/>
      <c r="Y234" s="22"/>
      <c r="Z234" s="18"/>
      <c r="AA234" s="18"/>
      <c r="AK234" s="24"/>
      <c r="AL234" s="20"/>
      <c r="AM234" s="20"/>
      <c r="AN234" s="22"/>
      <c r="AO234" s="18"/>
    </row>
    <row r="235" spans="22:41" x14ac:dyDescent="0.25">
      <c r="V235" s="26"/>
      <c r="W235" s="20"/>
      <c r="X235" s="20"/>
      <c r="Y235" s="22"/>
      <c r="Z235" s="18"/>
      <c r="AA235" s="18"/>
      <c r="AK235" s="24"/>
      <c r="AL235" s="20"/>
      <c r="AM235" s="20"/>
      <c r="AN235" s="22"/>
      <c r="AO235" s="18"/>
    </row>
    <row r="236" spans="22:41" x14ac:dyDescent="0.25">
      <c r="V236" s="26"/>
      <c r="W236" s="20"/>
      <c r="X236" s="20"/>
      <c r="Y236" s="22"/>
      <c r="Z236" s="18"/>
      <c r="AA236" s="18"/>
      <c r="AK236" s="24"/>
      <c r="AL236" s="20"/>
      <c r="AM236" s="20"/>
      <c r="AN236" s="22"/>
      <c r="AO236" s="18"/>
    </row>
    <row r="237" spans="22:41" x14ac:dyDescent="0.25">
      <c r="V237" s="26"/>
      <c r="W237" s="20"/>
      <c r="X237" s="20"/>
      <c r="Y237" s="22"/>
      <c r="Z237" s="18"/>
      <c r="AA237" s="18"/>
      <c r="AK237" s="24"/>
      <c r="AL237" s="20"/>
      <c r="AM237" s="20"/>
      <c r="AN237" s="22"/>
      <c r="AO237" s="18"/>
    </row>
    <row r="238" spans="22:41" x14ac:dyDescent="0.25">
      <c r="V238" s="26"/>
      <c r="W238" s="20"/>
      <c r="X238" s="20"/>
      <c r="Y238" s="22"/>
      <c r="Z238" s="18"/>
      <c r="AA238" s="18"/>
      <c r="AK238" s="24"/>
      <c r="AL238" s="20"/>
      <c r="AM238" s="20"/>
      <c r="AN238" s="22"/>
      <c r="AO238" s="18"/>
    </row>
    <row r="239" spans="22:41" x14ac:dyDescent="0.25">
      <c r="V239" s="26"/>
      <c r="W239" s="20"/>
      <c r="X239" s="20"/>
      <c r="Y239" s="22"/>
      <c r="Z239" s="18"/>
      <c r="AA239" s="18"/>
      <c r="AK239" s="24"/>
      <c r="AL239" s="20"/>
      <c r="AM239" s="20"/>
      <c r="AN239" s="22"/>
      <c r="AO239" s="18"/>
    </row>
    <row r="240" spans="22:41" x14ac:dyDescent="0.25">
      <c r="V240" s="26"/>
      <c r="W240" s="20"/>
      <c r="X240" s="20"/>
      <c r="Y240" s="22"/>
      <c r="Z240" s="18"/>
      <c r="AA240" s="18"/>
      <c r="AK240" s="24"/>
      <c r="AL240" s="20"/>
      <c r="AM240" s="20"/>
      <c r="AN240" s="22"/>
      <c r="AO240" s="18"/>
    </row>
    <row r="241" spans="22:41" x14ac:dyDescent="0.25">
      <c r="V241" s="26"/>
      <c r="W241" s="20"/>
      <c r="X241" s="20"/>
      <c r="Y241" s="22"/>
      <c r="Z241" s="18"/>
      <c r="AA241" s="18"/>
      <c r="AK241" s="24"/>
      <c r="AL241" s="20"/>
      <c r="AM241" s="20"/>
      <c r="AN241" s="22"/>
      <c r="AO241" s="18"/>
    </row>
    <row r="242" spans="22:41" x14ac:dyDescent="0.25">
      <c r="V242" s="26"/>
      <c r="W242" s="20"/>
      <c r="X242" s="20"/>
      <c r="Y242" s="22"/>
      <c r="Z242" s="18"/>
      <c r="AA242" s="18"/>
      <c r="AK242" s="19"/>
      <c r="AL242" s="20"/>
      <c r="AM242" s="20"/>
      <c r="AN242" s="22"/>
      <c r="AO242" s="23"/>
    </row>
    <row r="243" spans="22:41" x14ac:dyDescent="0.25">
      <c r="V243" s="26"/>
      <c r="W243" s="20"/>
      <c r="X243" s="20"/>
      <c r="Y243" s="22"/>
      <c r="Z243" s="18"/>
      <c r="AA243" s="18"/>
      <c r="AK243" s="24"/>
      <c r="AL243" s="20"/>
      <c r="AM243" s="20"/>
      <c r="AN243" s="22"/>
      <c r="AO243" s="18"/>
    </row>
    <row r="244" spans="22:41" x14ac:dyDescent="0.25">
      <c r="V244" s="26"/>
      <c r="W244" s="20"/>
      <c r="X244" s="20"/>
      <c r="Y244" s="22"/>
      <c r="Z244" s="18"/>
      <c r="AA244" s="18"/>
      <c r="AK244" s="24"/>
      <c r="AL244" s="20"/>
      <c r="AM244" s="20"/>
      <c r="AN244" s="22"/>
      <c r="AO244" s="18"/>
    </row>
    <row r="245" spans="22:41" x14ac:dyDescent="0.25">
      <c r="V245" s="26"/>
      <c r="W245" s="20"/>
      <c r="X245" s="20"/>
      <c r="Y245" s="22"/>
      <c r="Z245" s="18"/>
      <c r="AA245" s="18"/>
      <c r="AK245" s="24"/>
      <c r="AL245" s="20"/>
      <c r="AM245" s="20"/>
      <c r="AN245" s="22"/>
      <c r="AO245" s="18"/>
    </row>
    <row r="246" spans="22:41" x14ac:dyDescent="0.25">
      <c r="V246" s="26"/>
      <c r="W246" s="20"/>
      <c r="X246" s="20"/>
      <c r="Y246" s="22"/>
      <c r="Z246" s="18"/>
      <c r="AA246" s="18"/>
      <c r="AK246" s="24"/>
      <c r="AL246" s="20"/>
      <c r="AM246" s="20"/>
      <c r="AN246" s="22"/>
      <c r="AO246" s="18"/>
    </row>
    <row r="247" spans="22:41" x14ac:dyDescent="0.25">
      <c r="V247" s="26"/>
      <c r="W247" s="20"/>
      <c r="X247" s="20"/>
      <c r="Y247" s="22"/>
      <c r="Z247" s="18"/>
      <c r="AA247" s="18"/>
      <c r="AK247" s="24"/>
      <c r="AL247" s="20"/>
      <c r="AM247" s="20"/>
      <c r="AN247" s="22"/>
      <c r="AO247" s="18"/>
    </row>
    <row r="248" spans="22:41" x14ac:dyDescent="0.25">
      <c r="V248" s="26"/>
      <c r="W248" s="20"/>
      <c r="X248" s="20"/>
      <c r="Y248" s="22"/>
      <c r="Z248" s="18"/>
      <c r="AA248" s="18"/>
      <c r="AK248" s="24"/>
      <c r="AL248" s="20"/>
      <c r="AM248" s="20"/>
      <c r="AN248" s="22"/>
      <c r="AO248" s="18"/>
    </row>
    <row r="249" spans="22:41" x14ac:dyDescent="0.25">
      <c r="V249" s="26"/>
      <c r="W249" s="20"/>
      <c r="X249" s="20"/>
      <c r="Y249" s="22"/>
      <c r="Z249" s="18"/>
      <c r="AA249" s="18"/>
      <c r="AK249" s="24"/>
      <c r="AL249" s="20"/>
      <c r="AM249" s="20"/>
      <c r="AN249" s="22"/>
      <c r="AO249" s="18"/>
    </row>
    <row r="250" spans="22:41" x14ac:dyDescent="0.25">
      <c r="V250" s="26"/>
      <c r="W250" s="20"/>
      <c r="X250" s="20"/>
      <c r="Y250" s="22"/>
      <c r="Z250" s="18"/>
      <c r="AA250" s="18"/>
      <c r="AK250" s="24"/>
      <c r="AL250" s="20"/>
      <c r="AM250" s="20"/>
      <c r="AN250" s="22"/>
      <c r="AO250" s="18"/>
    </row>
    <row r="251" spans="22:41" x14ac:dyDescent="0.25">
      <c r="V251" s="26"/>
      <c r="W251" s="20"/>
      <c r="X251" s="20"/>
      <c r="Y251" s="22"/>
      <c r="Z251" s="18"/>
      <c r="AA251" s="18"/>
      <c r="AK251" s="24"/>
      <c r="AL251" s="20"/>
      <c r="AM251" s="20"/>
      <c r="AN251" s="22"/>
      <c r="AO251" s="18"/>
    </row>
    <row r="252" spans="22:41" x14ac:dyDescent="0.25">
      <c r="V252" s="26"/>
      <c r="W252" s="20"/>
      <c r="X252" s="20"/>
      <c r="Y252" s="22"/>
      <c r="Z252" s="18"/>
      <c r="AA252" s="18"/>
      <c r="AK252" s="24"/>
      <c r="AL252" s="20"/>
      <c r="AM252" s="20"/>
      <c r="AN252" s="22"/>
      <c r="AO252" s="18"/>
    </row>
    <row r="253" spans="22:41" x14ac:dyDescent="0.25">
      <c r="V253" s="26"/>
      <c r="W253" s="20"/>
      <c r="X253" s="20"/>
      <c r="Y253" s="22"/>
      <c r="Z253" s="18"/>
      <c r="AA253" s="18"/>
      <c r="AK253" s="24"/>
      <c r="AL253" s="20"/>
      <c r="AM253" s="20"/>
      <c r="AN253" s="22"/>
      <c r="AO253" s="18"/>
    </row>
    <row r="254" spans="22:41" x14ac:dyDescent="0.25">
      <c r="V254" s="26"/>
      <c r="W254" s="20"/>
      <c r="X254" s="20"/>
      <c r="Y254" s="22"/>
      <c r="Z254" s="18"/>
      <c r="AA254" s="18"/>
      <c r="AK254" s="24"/>
      <c r="AL254" s="20"/>
      <c r="AM254" s="20"/>
      <c r="AN254" s="22"/>
      <c r="AO254" s="18"/>
    </row>
    <row r="255" spans="22:41" x14ac:dyDescent="0.25">
      <c r="V255" s="26"/>
      <c r="W255" s="20"/>
      <c r="X255" s="20"/>
      <c r="Y255" s="22"/>
      <c r="Z255" s="18"/>
      <c r="AA255" s="18"/>
      <c r="AK255" s="24"/>
      <c r="AL255" s="20"/>
      <c r="AM255" s="20"/>
      <c r="AN255" s="22"/>
      <c r="AO255" s="18"/>
    </row>
    <row r="256" spans="22:41" x14ac:dyDescent="0.25">
      <c r="V256" s="26"/>
      <c r="W256" s="20"/>
      <c r="X256" s="20"/>
      <c r="Y256" s="22"/>
      <c r="Z256" s="18"/>
      <c r="AA256" s="18"/>
      <c r="AK256" s="24"/>
      <c r="AL256" s="20"/>
      <c r="AM256" s="20"/>
      <c r="AN256" s="22"/>
      <c r="AO256" s="18"/>
    </row>
    <row r="257" spans="22:41" x14ac:dyDescent="0.25">
      <c r="V257" s="26"/>
      <c r="W257" s="20"/>
      <c r="X257" s="20"/>
      <c r="Y257" s="22"/>
      <c r="Z257" s="18"/>
      <c r="AA257" s="18"/>
      <c r="AK257" s="24"/>
      <c r="AL257" s="20"/>
      <c r="AM257" s="20"/>
      <c r="AN257" s="22"/>
      <c r="AO257" s="18"/>
    </row>
    <row r="258" spans="22:41" x14ac:dyDescent="0.25">
      <c r="V258" s="26"/>
      <c r="W258" s="20"/>
      <c r="X258" s="20"/>
      <c r="Y258" s="22"/>
      <c r="Z258" s="18"/>
      <c r="AA258" s="18"/>
      <c r="AK258" s="24"/>
      <c r="AL258" s="20"/>
      <c r="AM258" s="20"/>
      <c r="AN258" s="22"/>
      <c r="AO258" s="18"/>
    </row>
    <row r="259" spans="22:41" x14ac:dyDescent="0.25">
      <c r="V259" s="26"/>
      <c r="W259" s="20"/>
      <c r="X259" s="20"/>
      <c r="Y259" s="22"/>
      <c r="Z259" s="18"/>
      <c r="AA259" s="18"/>
      <c r="AK259" s="24"/>
      <c r="AL259" s="20"/>
      <c r="AM259" s="20"/>
      <c r="AN259" s="22"/>
      <c r="AO259" s="18"/>
    </row>
    <row r="260" spans="22:41" x14ac:dyDescent="0.25">
      <c r="V260" s="30"/>
      <c r="W260" s="20"/>
      <c r="X260" s="20"/>
      <c r="Y260" s="22"/>
      <c r="Z260" s="23"/>
      <c r="AA260" s="23"/>
      <c r="AK260" s="24"/>
      <c r="AL260" s="20"/>
      <c r="AM260" s="20"/>
      <c r="AN260" s="22"/>
      <c r="AO260" s="18"/>
    </row>
    <row r="261" spans="22:41" x14ac:dyDescent="0.25">
      <c r="V261" s="26"/>
      <c r="W261" s="20"/>
      <c r="X261" s="20"/>
      <c r="Y261" s="22"/>
      <c r="Z261" s="18"/>
      <c r="AA261" s="18"/>
      <c r="AK261" s="24"/>
      <c r="AL261" s="20"/>
      <c r="AM261" s="20"/>
      <c r="AN261" s="22"/>
      <c r="AO261" s="18"/>
    </row>
    <row r="262" spans="22:41" x14ac:dyDescent="0.25">
      <c r="V262" s="26"/>
      <c r="W262" s="20"/>
      <c r="X262" s="20"/>
      <c r="Y262" s="22"/>
      <c r="Z262" s="18"/>
      <c r="AA262" s="18"/>
      <c r="AK262" s="24"/>
      <c r="AL262" s="20"/>
      <c r="AM262" s="20"/>
      <c r="AN262" s="22"/>
      <c r="AO262" s="18"/>
    </row>
    <row r="263" spans="22:41" x14ac:dyDescent="0.25">
      <c r="V263" s="26"/>
      <c r="W263" s="20"/>
      <c r="X263" s="20"/>
      <c r="Y263" s="22"/>
      <c r="Z263" s="18"/>
      <c r="AA263" s="18"/>
      <c r="AK263" s="24"/>
      <c r="AL263" s="20"/>
      <c r="AM263" s="20"/>
      <c r="AN263" s="22"/>
      <c r="AO263" s="18"/>
    </row>
    <row r="264" spans="22:41" x14ac:dyDescent="0.25">
      <c r="V264" s="26"/>
      <c r="W264" s="20"/>
      <c r="X264" s="20"/>
      <c r="Y264" s="22"/>
      <c r="Z264" s="18"/>
      <c r="AA264" s="18"/>
      <c r="AK264" s="24"/>
      <c r="AL264" s="20"/>
      <c r="AM264" s="20"/>
      <c r="AN264" s="22"/>
      <c r="AO264" s="18"/>
    </row>
    <row r="265" spans="22:41" x14ac:dyDescent="0.25">
      <c r="V265" s="26"/>
      <c r="W265" s="20"/>
      <c r="X265" s="20"/>
      <c r="Y265" s="22"/>
      <c r="Z265" s="18"/>
      <c r="AA265" s="18"/>
      <c r="AK265" s="24"/>
      <c r="AL265" s="20"/>
      <c r="AM265" s="20"/>
      <c r="AN265" s="22"/>
      <c r="AO265" s="18"/>
    </row>
    <row r="266" spans="22:41" x14ac:dyDescent="0.25">
      <c r="V266" s="26"/>
      <c r="W266" s="20"/>
      <c r="X266" s="20"/>
      <c r="Y266" s="22"/>
      <c r="Z266" s="18"/>
      <c r="AA266" s="18"/>
      <c r="AK266" s="24"/>
      <c r="AL266" s="20"/>
      <c r="AM266" s="20"/>
      <c r="AN266" s="22"/>
      <c r="AO266" s="18"/>
    </row>
    <row r="267" spans="22:41" x14ac:dyDescent="0.25">
      <c r="V267" s="26"/>
      <c r="W267" s="20"/>
      <c r="X267" s="20"/>
      <c r="Y267" s="22"/>
      <c r="Z267" s="18"/>
      <c r="AA267" s="18"/>
      <c r="AK267" s="24"/>
      <c r="AL267" s="20"/>
      <c r="AM267" s="20"/>
      <c r="AN267" s="22"/>
      <c r="AO267" s="18"/>
    </row>
    <row r="268" spans="22:41" x14ac:dyDescent="0.25">
      <c r="V268" s="26"/>
      <c r="W268" s="20"/>
      <c r="X268" s="20"/>
      <c r="Y268" s="22"/>
      <c r="Z268" s="18"/>
      <c r="AA268" s="18"/>
      <c r="AK268" s="24"/>
      <c r="AL268" s="20"/>
      <c r="AM268" s="20"/>
      <c r="AN268" s="22"/>
      <c r="AO268" s="18"/>
    </row>
    <row r="269" spans="22:41" x14ac:dyDescent="0.25">
      <c r="V269" s="26"/>
      <c r="W269" s="20"/>
      <c r="X269" s="20"/>
      <c r="Y269" s="22"/>
      <c r="Z269" s="18"/>
      <c r="AA269" s="18"/>
      <c r="AK269" s="24"/>
      <c r="AL269" s="20"/>
      <c r="AM269" s="20"/>
      <c r="AN269" s="22"/>
      <c r="AO269" s="18"/>
    </row>
    <row r="270" spans="22:41" x14ac:dyDescent="0.25">
      <c r="V270" s="26"/>
      <c r="W270" s="20"/>
      <c r="X270" s="20"/>
      <c r="Y270" s="22"/>
      <c r="Z270" s="18"/>
      <c r="AA270" s="18"/>
      <c r="AK270" s="24"/>
      <c r="AL270" s="20"/>
      <c r="AM270" s="20"/>
      <c r="AN270" s="22"/>
      <c r="AO270" s="18"/>
    </row>
    <row r="271" spans="22:41" x14ac:dyDescent="0.25">
      <c r="V271" s="26"/>
      <c r="W271" s="20"/>
      <c r="X271" s="20"/>
      <c r="Y271" s="22"/>
      <c r="Z271" s="18"/>
      <c r="AA271" s="18"/>
      <c r="AK271" s="24"/>
      <c r="AL271" s="20"/>
      <c r="AM271" s="20"/>
      <c r="AN271" s="22"/>
      <c r="AO271" s="18"/>
    </row>
    <row r="272" spans="22:41" x14ac:dyDescent="0.25">
      <c r="V272" s="26"/>
      <c r="W272" s="20"/>
      <c r="X272" s="20"/>
      <c r="Y272" s="22"/>
      <c r="Z272" s="18"/>
      <c r="AA272" s="18"/>
      <c r="AK272" s="24"/>
      <c r="AL272" s="20"/>
      <c r="AM272" s="20"/>
      <c r="AN272" s="22"/>
      <c r="AO272" s="18"/>
    </row>
    <row r="273" spans="22:41" x14ac:dyDescent="0.25">
      <c r="V273" s="26"/>
      <c r="W273" s="20"/>
      <c r="X273" s="20"/>
      <c r="Y273" s="22"/>
      <c r="Z273" s="18"/>
      <c r="AA273" s="18"/>
      <c r="AK273" s="24"/>
      <c r="AL273" s="20"/>
      <c r="AM273" s="20"/>
      <c r="AN273" s="22"/>
      <c r="AO273" s="18"/>
    </row>
    <row r="274" spans="22:41" x14ac:dyDescent="0.25">
      <c r="V274" s="26"/>
      <c r="W274" s="20"/>
      <c r="X274" s="20"/>
      <c r="Y274" s="22"/>
      <c r="Z274" s="18"/>
      <c r="AA274" s="18"/>
      <c r="AK274" s="24"/>
      <c r="AL274" s="20"/>
      <c r="AM274" s="20"/>
      <c r="AN274" s="22"/>
      <c r="AO274" s="18"/>
    </row>
    <row r="275" spans="22:41" x14ac:dyDescent="0.25">
      <c r="V275" s="26"/>
      <c r="W275" s="20"/>
      <c r="X275" s="20"/>
      <c r="Y275" s="22"/>
      <c r="Z275" s="18"/>
      <c r="AA275" s="18"/>
      <c r="AK275" s="24"/>
      <c r="AL275" s="20"/>
      <c r="AM275" s="20"/>
      <c r="AN275" s="22"/>
      <c r="AO275" s="18"/>
    </row>
    <row r="276" spans="22:41" x14ac:dyDescent="0.25">
      <c r="V276" s="26"/>
      <c r="W276" s="20"/>
      <c r="X276" s="20"/>
      <c r="Y276" s="22"/>
      <c r="Z276" s="18"/>
      <c r="AA276" s="18"/>
      <c r="AK276" s="24"/>
      <c r="AL276" s="20"/>
      <c r="AM276" s="20"/>
      <c r="AN276" s="22"/>
      <c r="AO276" s="18"/>
    </row>
    <row r="277" spans="22:41" x14ac:dyDescent="0.25">
      <c r="V277" s="26"/>
      <c r="W277" s="20"/>
      <c r="X277" s="20"/>
      <c r="Y277" s="22"/>
      <c r="Z277" s="18"/>
      <c r="AA277" s="18"/>
      <c r="AK277" s="24"/>
      <c r="AL277" s="20"/>
      <c r="AM277" s="20"/>
      <c r="AN277" s="22"/>
      <c r="AO277" s="18"/>
    </row>
    <row r="278" spans="22:41" x14ac:dyDescent="0.25">
      <c r="V278" s="26"/>
      <c r="W278" s="20"/>
      <c r="X278" s="20"/>
      <c r="Y278" s="22"/>
      <c r="Z278" s="18"/>
      <c r="AA278" s="18"/>
      <c r="AK278" s="24"/>
      <c r="AL278" s="20"/>
      <c r="AM278" s="20"/>
      <c r="AN278" s="22"/>
      <c r="AO278" s="18"/>
    </row>
    <row r="279" spans="22:41" x14ac:dyDescent="0.25">
      <c r="V279" s="26"/>
      <c r="W279" s="20"/>
      <c r="X279" s="20"/>
      <c r="Y279" s="22"/>
      <c r="Z279" s="18"/>
      <c r="AA279" s="18"/>
      <c r="AK279" s="24"/>
      <c r="AL279" s="20"/>
      <c r="AM279" s="20"/>
      <c r="AN279" s="22"/>
      <c r="AO279" s="18"/>
    </row>
    <row r="280" spans="22:41" x14ac:dyDescent="0.25">
      <c r="V280" s="26"/>
      <c r="W280" s="20"/>
      <c r="X280" s="20"/>
      <c r="Y280" s="22"/>
      <c r="Z280" s="18"/>
      <c r="AA280" s="18"/>
      <c r="AK280" s="24"/>
      <c r="AL280" s="20"/>
      <c r="AM280" s="20"/>
      <c r="AN280" s="22"/>
      <c r="AO280" s="18"/>
    </row>
    <row r="281" spans="22:41" x14ac:dyDescent="0.25">
      <c r="V281" s="26"/>
      <c r="W281" s="20"/>
      <c r="X281" s="20"/>
      <c r="Y281" s="22"/>
      <c r="Z281" s="18"/>
      <c r="AA281" s="18"/>
      <c r="AK281" s="24"/>
      <c r="AL281" s="20"/>
      <c r="AM281" s="20"/>
      <c r="AN281" s="22"/>
      <c r="AO281" s="18"/>
    </row>
    <row r="282" spans="22:41" x14ac:dyDescent="0.25">
      <c r="V282" s="26"/>
      <c r="W282" s="20"/>
      <c r="X282" s="20"/>
      <c r="Y282" s="22"/>
      <c r="Z282" s="18"/>
      <c r="AA282" s="18"/>
      <c r="AK282" s="24"/>
      <c r="AL282" s="20"/>
      <c r="AM282" s="20"/>
      <c r="AN282" s="22"/>
      <c r="AO282" s="18"/>
    </row>
    <row r="283" spans="22:41" x14ac:dyDescent="0.25">
      <c r="V283" s="26"/>
      <c r="W283" s="20"/>
      <c r="X283" s="20"/>
      <c r="Y283" s="22"/>
      <c r="Z283" s="18"/>
      <c r="AA283" s="18"/>
      <c r="AK283" s="24"/>
      <c r="AL283" s="20"/>
      <c r="AM283" s="20"/>
      <c r="AN283" s="22"/>
      <c r="AO283" s="18"/>
    </row>
    <row r="284" spans="22:41" x14ac:dyDescent="0.25">
      <c r="V284" s="26"/>
      <c r="W284" s="20"/>
      <c r="X284" s="20"/>
      <c r="Y284" s="22"/>
      <c r="Z284" s="18"/>
      <c r="AA284" s="18"/>
      <c r="AK284" s="24"/>
      <c r="AL284" s="20"/>
      <c r="AM284" s="20"/>
      <c r="AN284" s="22"/>
      <c r="AO284" s="18"/>
    </row>
    <row r="285" spans="22:41" x14ac:dyDescent="0.25">
      <c r="V285" s="26"/>
      <c r="W285" s="20"/>
      <c r="X285" s="20"/>
      <c r="Y285" s="22"/>
      <c r="Z285" s="18"/>
      <c r="AA285" s="18"/>
      <c r="AK285" s="24"/>
      <c r="AL285" s="20"/>
      <c r="AM285" s="20"/>
      <c r="AN285" s="22"/>
      <c r="AO285" s="18"/>
    </row>
    <row r="286" spans="22:41" x14ac:dyDescent="0.25">
      <c r="V286" s="26"/>
      <c r="W286" s="20"/>
      <c r="X286" s="20"/>
      <c r="Y286" s="22"/>
      <c r="Z286" s="18"/>
      <c r="AA286" s="18"/>
      <c r="AK286" s="24"/>
      <c r="AL286" s="20"/>
      <c r="AM286" s="20"/>
      <c r="AN286" s="22"/>
      <c r="AO286" s="18"/>
    </row>
    <row r="287" spans="22:41" x14ac:dyDescent="0.25">
      <c r="V287" s="26"/>
      <c r="W287" s="20"/>
      <c r="X287" s="20"/>
      <c r="Y287" s="22"/>
      <c r="Z287" s="18"/>
      <c r="AA287" s="18"/>
      <c r="AK287" s="24"/>
      <c r="AL287" s="20"/>
      <c r="AM287" s="20"/>
      <c r="AN287" s="22"/>
      <c r="AO287" s="18"/>
    </row>
    <row r="288" spans="22:41" x14ac:dyDescent="0.25">
      <c r="V288" s="26"/>
      <c r="W288" s="20"/>
      <c r="X288" s="20"/>
      <c r="Y288" s="22"/>
      <c r="Z288" s="18"/>
      <c r="AA288" s="18"/>
      <c r="AK288" s="24"/>
      <c r="AL288" s="20"/>
      <c r="AM288" s="20"/>
      <c r="AN288" s="22"/>
      <c r="AO288" s="18"/>
    </row>
    <row r="289" spans="22:41" x14ac:dyDescent="0.25">
      <c r="V289" s="26"/>
      <c r="W289" s="20"/>
      <c r="X289" s="20"/>
      <c r="Y289" s="22"/>
      <c r="Z289" s="18"/>
      <c r="AA289" s="18"/>
      <c r="AK289" s="24"/>
      <c r="AL289" s="20"/>
      <c r="AM289" s="20"/>
      <c r="AN289" s="22"/>
      <c r="AO289" s="18"/>
    </row>
    <row r="290" spans="22:41" x14ac:dyDescent="0.25">
      <c r="V290" s="26"/>
      <c r="W290" s="20"/>
      <c r="X290" s="20"/>
      <c r="Y290" s="22"/>
      <c r="Z290" s="18"/>
      <c r="AA290" s="18"/>
      <c r="AK290" s="24"/>
      <c r="AL290" s="20"/>
      <c r="AM290" s="20"/>
      <c r="AN290" s="22"/>
      <c r="AO290" s="18"/>
    </row>
    <row r="291" spans="22:41" x14ac:dyDescent="0.25">
      <c r="V291" s="26"/>
      <c r="W291" s="20"/>
      <c r="X291" s="20"/>
      <c r="Y291" s="22"/>
      <c r="Z291" s="18"/>
      <c r="AA291" s="18"/>
      <c r="AK291" s="24"/>
      <c r="AL291" s="20"/>
      <c r="AM291" s="20"/>
      <c r="AN291" s="22"/>
      <c r="AO291" s="18"/>
    </row>
    <row r="292" spans="22:41" x14ac:dyDescent="0.25">
      <c r="V292" s="26"/>
      <c r="W292" s="20"/>
      <c r="X292" s="20"/>
      <c r="Y292" s="22"/>
      <c r="Z292" s="18"/>
      <c r="AA292" s="18"/>
      <c r="AK292" s="24"/>
      <c r="AL292" s="20"/>
      <c r="AM292" s="20"/>
      <c r="AN292" s="22"/>
      <c r="AO292" s="18"/>
    </row>
    <row r="293" spans="22:41" x14ac:dyDescent="0.25">
      <c r="V293" s="26"/>
      <c r="W293" s="20"/>
      <c r="X293" s="20"/>
      <c r="Y293" s="22"/>
      <c r="Z293" s="18"/>
      <c r="AA293" s="18"/>
      <c r="AK293" s="24"/>
      <c r="AL293" s="20"/>
      <c r="AM293" s="20"/>
      <c r="AN293" s="22"/>
      <c r="AO293" s="18"/>
    </row>
    <row r="294" spans="22:41" x14ac:dyDescent="0.25">
      <c r="V294" s="26"/>
      <c r="W294" s="20"/>
      <c r="X294" s="20"/>
      <c r="Y294" s="22"/>
      <c r="Z294" s="18"/>
      <c r="AA294" s="18"/>
      <c r="AK294" s="24"/>
      <c r="AL294" s="20"/>
      <c r="AM294" s="20"/>
      <c r="AN294" s="22"/>
      <c r="AO294" s="18"/>
    </row>
    <row r="295" spans="22:41" x14ac:dyDescent="0.25">
      <c r="V295" s="26"/>
      <c r="W295" s="20"/>
      <c r="X295" s="20"/>
      <c r="Y295" s="22"/>
      <c r="Z295" s="18"/>
      <c r="AA295" s="18"/>
      <c r="AK295" s="24"/>
      <c r="AL295" s="20"/>
      <c r="AM295" s="20"/>
      <c r="AN295" s="22"/>
      <c r="AO295" s="18"/>
    </row>
    <row r="296" spans="22:41" x14ac:dyDescent="0.25">
      <c r="V296" s="26"/>
      <c r="W296" s="20"/>
      <c r="X296" s="20"/>
      <c r="Y296" s="22"/>
      <c r="Z296" s="18"/>
      <c r="AA296" s="18"/>
      <c r="AK296" s="24"/>
      <c r="AL296" s="20"/>
      <c r="AM296" s="20"/>
      <c r="AN296" s="22"/>
      <c r="AO296" s="18"/>
    </row>
    <row r="297" spans="22:41" x14ac:dyDescent="0.25">
      <c r="V297" s="26"/>
      <c r="W297" s="20"/>
      <c r="X297" s="20"/>
      <c r="Y297" s="22"/>
      <c r="Z297" s="18"/>
      <c r="AA297" s="18"/>
      <c r="AK297" s="24"/>
      <c r="AL297" s="20"/>
      <c r="AM297" s="20"/>
      <c r="AN297" s="22"/>
      <c r="AO297" s="18"/>
    </row>
    <row r="298" spans="22:41" x14ac:dyDescent="0.25">
      <c r="V298" s="26"/>
      <c r="W298" s="20"/>
      <c r="X298" s="20"/>
      <c r="Y298" s="22"/>
      <c r="Z298" s="18"/>
      <c r="AA298" s="18"/>
      <c r="AK298" s="24"/>
      <c r="AL298" s="20"/>
      <c r="AM298" s="20"/>
      <c r="AN298" s="22"/>
      <c r="AO298" s="18"/>
    </row>
    <row r="299" spans="22:41" x14ac:dyDescent="0.25">
      <c r="V299" s="26"/>
      <c r="W299" s="20"/>
      <c r="X299" s="20"/>
      <c r="Y299" s="22"/>
      <c r="Z299" s="18"/>
      <c r="AA299" s="18"/>
      <c r="AK299" s="24"/>
      <c r="AL299" s="20"/>
      <c r="AM299" s="20"/>
      <c r="AN299" s="22"/>
      <c r="AO299" s="18"/>
    </row>
    <row r="300" spans="22:41" x14ac:dyDescent="0.25">
      <c r="V300" s="26"/>
      <c r="W300" s="20"/>
      <c r="X300" s="20"/>
      <c r="Y300" s="22"/>
      <c r="Z300" s="18"/>
      <c r="AA300" s="18"/>
      <c r="AK300" s="24"/>
      <c r="AL300" s="20"/>
      <c r="AM300" s="20"/>
      <c r="AN300" s="22"/>
      <c r="AO300" s="18"/>
    </row>
    <row r="301" spans="22:41" x14ac:dyDescent="0.25">
      <c r="V301" s="26"/>
      <c r="W301" s="20"/>
      <c r="X301" s="20"/>
      <c r="Y301" s="22"/>
      <c r="Z301" s="18"/>
      <c r="AA301" s="18"/>
      <c r="AK301" s="24"/>
      <c r="AL301" s="20"/>
      <c r="AM301" s="20"/>
      <c r="AN301" s="22"/>
      <c r="AO301" s="18"/>
    </row>
    <row r="302" spans="22:41" x14ac:dyDescent="0.25">
      <c r="V302" s="26"/>
      <c r="W302" s="20"/>
      <c r="X302" s="20"/>
      <c r="Y302" s="22"/>
      <c r="Z302" s="18"/>
      <c r="AA302" s="18"/>
      <c r="AK302" s="19"/>
      <c r="AL302" s="20"/>
      <c r="AM302" s="20"/>
      <c r="AN302" s="22"/>
      <c r="AO302" s="23"/>
    </row>
    <row r="303" spans="22:41" x14ac:dyDescent="0.25">
      <c r="V303" s="26"/>
      <c r="W303" s="20"/>
      <c r="X303" s="20"/>
      <c r="Y303" s="22"/>
      <c r="Z303" s="18"/>
      <c r="AA303" s="18"/>
      <c r="AK303" s="24"/>
      <c r="AL303" s="20"/>
      <c r="AM303" s="20"/>
      <c r="AN303" s="22"/>
      <c r="AO303" s="18"/>
    </row>
    <row r="304" spans="22:41" x14ac:dyDescent="0.25">
      <c r="V304" s="26"/>
      <c r="W304" s="20"/>
      <c r="X304" s="20"/>
      <c r="Y304" s="22"/>
      <c r="Z304" s="18"/>
      <c r="AA304" s="18"/>
      <c r="AK304" s="24"/>
      <c r="AL304" s="20"/>
      <c r="AM304" s="20"/>
      <c r="AN304" s="22"/>
      <c r="AO304" s="18"/>
    </row>
    <row r="305" spans="22:41" x14ac:dyDescent="0.25">
      <c r="V305" s="26"/>
      <c r="W305" s="20"/>
      <c r="X305" s="20"/>
      <c r="Y305" s="22"/>
      <c r="Z305" s="18"/>
      <c r="AA305" s="18"/>
      <c r="AK305" s="24"/>
      <c r="AL305" s="20"/>
      <c r="AM305" s="20"/>
      <c r="AN305" s="22"/>
      <c r="AO305" s="18"/>
    </row>
    <row r="306" spans="22:41" x14ac:dyDescent="0.25">
      <c r="V306" s="26"/>
      <c r="W306" s="20"/>
      <c r="X306" s="20"/>
      <c r="Y306" s="22"/>
      <c r="Z306" s="18"/>
      <c r="AA306" s="18"/>
      <c r="AK306" s="24"/>
      <c r="AL306" s="20"/>
      <c r="AM306" s="20"/>
      <c r="AN306" s="22"/>
      <c r="AO306" s="18"/>
    </row>
    <row r="307" spans="22:41" x14ac:dyDescent="0.25">
      <c r="V307" s="26"/>
      <c r="W307" s="20"/>
      <c r="X307" s="20"/>
      <c r="Y307" s="22"/>
      <c r="Z307" s="18"/>
      <c r="AA307" s="18"/>
      <c r="AK307" s="24"/>
      <c r="AL307" s="20"/>
      <c r="AM307" s="20"/>
      <c r="AN307" s="22"/>
      <c r="AO307" s="18"/>
    </row>
    <row r="308" spans="22:41" x14ac:dyDescent="0.25">
      <c r="V308" s="26"/>
      <c r="W308" s="20"/>
      <c r="X308" s="20"/>
      <c r="Y308" s="22"/>
      <c r="Z308" s="18"/>
      <c r="AA308" s="18"/>
      <c r="AK308" s="24"/>
      <c r="AL308" s="20"/>
      <c r="AM308" s="20"/>
      <c r="AN308" s="22"/>
      <c r="AO308" s="18"/>
    </row>
    <row r="309" spans="22:41" x14ac:dyDescent="0.25">
      <c r="V309" s="26"/>
      <c r="W309" s="20"/>
      <c r="X309" s="20"/>
      <c r="Y309" s="22"/>
      <c r="Z309" s="18"/>
      <c r="AA309" s="18"/>
      <c r="AK309" s="24"/>
      <c r="AL309" s="20"/>
      <c r="AM309" s="20"/>
      <c r="AN309" s="22"/>
      <c r="AO309" s="18"/>
    </row>
    <row r="310" spans="22:41" x14ac:dyDescent="0.25">
      <c r="V310" s="26"/>
      <c r="W310" s="20"/>
      <c r="X310" s="20"/>
      <c r="Y310" s="22"/>
      <c r="Z310" s="18"/>
      <c r="AA310" s="18"/>
      <c r="AK310" s="24"/>
      <c r="AL310" s="20"/>
      <c r="AM310" s="20"/>
      <c r="AN310" s="22"/>
      <c r="AO310" s="18"/>
    </row>
    <row r="311" spans="22:41" x14ac:dyDescent="0.25">
      <c r="V311" s="26"/>
      <c r="W311" s="20"/>
      <c r="X311" s="20"/>
      <c r="Y311" s="22"/>
      <c r="Z311" s="18"/>
      <c r="AA311" s="18"/>
      <c r="AK311" s="24"/>
      <c r="AL311" s="20"/>
      <c r="AM311" s="20"/>
      <c r="AN311" s="22"/>
      <c r="AO311" s="18"/>
    </row>
    <row r="312" spans="22:41" x14ac:dyDescent="0.25">
      <c r="V312" s="26"/>
      <c r="W312" s="20"/>
      <c r="X312" s="20"/>
      <c r="Y312" s="22"/>
      <c r="Z312" s="18"/>
      <c r="AA312" s="18"/>
      <c r="AK312" s="24"/>
      <c r="AL312" s="20"/>
      <c r="AM312" s="20"/>
      <c r="AN312" s="22"/>
      <c r="AO312" s="18"/>
    </row>
    <row r="313" spans="22:41" x14ac:dyDescent="0.25">
      <c r="V313" s="26"/>
      <c r="W313" s="20"/>
      <c r="X313" s="20"/>
      <c r="Y313" s="22"/>
      <c r="Z313" s="18"/>
      <c r="AA313" s="18"/>
      <c r="AK313" s="24"/>
      <c r="AL313" s="20"/>
      <c r="AM313" s="20"/>
      <c r="AN313" s="22"/>
      <c r="AO313" s="18"/>
    </row>
    <row r="314" spans="22:41" x14ac:dyDescent="0.25">
      <c r="V314" s="26"/>
      <c r="W314" s="20"/>
      <c r="X314" s="20"/>
      <c r="Y314" s="22"/>
      <c r="Z314" s="18"/>
      <c r="AA314" s="18"/>
      <c r="AK314" s="24"/>
      <c r="AL314" s="20"/>
      <c r="AM314" s="20"/>
      <c r="AN314" s="22"/>
      <c r="AO314" s="18"/>
    </row>
    <row r="315" spans="22:41" x14ac:dyDescent="0.25">
      <c r="V315" s="26"/>
      <c r="W315" s="20"/>
      <c r="X315" s="20"/>
      <c r="Y315" s="22"/>
      <c r="Z315" s="18"/>
      <c r="AA315" s="18"/>
      <c r="AK315" s="24"/>
      <c r="AL315" s="20"/>
      <c r="AM315" s="20"/>
      <c r="AN315" s="22"/>
      <c r="AO315" s="18"/>
    </row>
    <row r="316" spans="22:41" x14ac:dyDescent="0.25">
      <c r="V316" s="26"/>
      <c r="W316" s="20"/>
      <c r="X316" s="20"/>
      <c r="Y316" s="22"/>
      <c r="Z316" s="18"/>
      <c r="AA316" s="18"/>
      <c r="AK316" s="24"/>
      <c r="AL316" s="20"/>
      <c r="AM316" s="20"/>
      <c r="AN316" s="22"/>
      <c r="AO316" s="18"/>
    </row>
    <row r="317" spans="22:41" x14ac:dyDescent="0.25">
      <c r="V317" s="26"/>
      <c r="W317" s="20"/>
      <c r="X317" s="20"/>
      <c r="Y317" s="22"/>
      <c r="Z317" s="18"/>
      <c r="AA317" s="18"/>
      <c r="AK317" s="24"/>
      <c r="AL317" s="20"/>
      <c r="AM317" s="20"/>
      <c r="AN317" s="22"/>
      <c r="AO317" s="18"/>
    </row>
    <row r="318" spans="22:41" x14ac:dyDescent="0.25">
      <c r="V318" s="26"/>
      <c r="W318" s="20"/>
      <c r="X318" s="20"/>
      <c r="Y318" s="22"/>
      <c r="Z318" s="18"/>
      <c r="AA318" s="18"/>
      <c r="AK318" s="24"/>
      <c r="AL318" s="20"/>
      <c r="AM318" s="20"/>
      <c r="AN318" s="22"/>
      <c r="AO318" s="18"/>
    </row>
    <row r="319" spans="22:41" x14ac:dyDescent="0.25">
      <c r="V319" s="26"/>
      <c r="W319" s="20"/>
      <c r="X319" s="20"/>
      <c r="Y319" s="22"/>
      <c r="Z319" s="18"/>
      <c r="AA319" s="18"/>
      <c r="AK319" s="24"/>
      <c r="AL319" s="20"/>
      <c r="AM319" s="20"/>
      <c r="AN319" s="22"/>
      <c r="AO319" s="18"/>
    </row>
    <row r="320" spans="22:41" x14ac:dyDescent="0.25">
      <c r="V320" s="30"/>
      <c r="W320" s="20"/>
      <c r="X320" s="20"/>
      <c r="Y320" s="22"/>
      <c r="Z320" s="23"/>
      <c r="AA320" s="23"/>
      <c r="AK320" s="24"/>
      <c r="AL320" s="20"/>
      <c r="AM320" s="20"/>
      <c r="AN320" s="22"/>
      <c r="AO320" s="18"/>
    </row>
    <row r="321" spans="22:41" x14ac:dyDescent="0.25">
      <c r="V321" s="26"/>
      <c r="W321" s="20"/>
      <c r="X321" s="20"/>
      <c r="Y321" s="22"/>
      <c r="Z321" s="18"/>
      <c r="AA321" s="18"/>
      <c r="AK321" s="24"/>
      <c r="AL321" s="20"/>
      <c r="AM321" s="20"/>
      <c r="AN321" s="22"/>
      <c r="AO321" s="18"/>
    </row>
    <row r="322" spans="22:41" x14ac:dyDescent="0.25">
      <c r="V322" s="26"/>
      <c r="W322" s="20"/>
      <c r="X322" s="20"/>
      <c r="Y322" s="22"/>
      <c r="Z322" s="18"/>
      <c r="AA322" s="18"/>
      <c r="AK322" s="24"/>
      <c r="AL322" s="20"/>
      <c r="AM322" s="20"/>
      <c r="AN322" s="22"/>
      <c r="AO322" s="18"/>
    </row>
    <row r="323" spans="22:41" x14ac:dyDescent="0.25">
      <c r="V323" s="26"/>
      <c r="W323" s="20"/>
      <c r="X323" s="20"/>
      <c r="Y323" s="22"/>
      <c r="Z323" s="18"/>
      <c r="AA323" s="18"/>
      <c r="AK323" s="24"/>
      <c r="AL323" s="20"/>
      <c r="AM323" s="20"/>
      <c r="AN323" s="22"/>
      <c r="AO323" s="18"/>
    </row>
    <row r="324" spans="22:41" x14ac:dyDescent="0.25">
      <c r="V324" s="26"/>
      <c r="W324" s="20"/>
      <c r="X324" s="20"/>
      <c r="Y324" s="22"/>
      <c r="Z324" s="18"/>
      <c r="AA324" s="18"/>
      <c r="AK324" s="24"/>
      <c r="AL324" s="20"/>
      <c r="AM324" s="20"/>
      <c r="AN324" s="22"/>
      <c r="AO324" s="18"/>
    </row>
    <row r="325" spans="22:41" x14ac:dyDescent="0.25">
      <c r="V325" s="26"/>
      <c r="W325" s="20"/>
      <c r="X325" s="20"/>
      <c r="Y325" s="22"/>
      <c r="Z325" s="18"/>
      <c r="AA325" s="18"/>
      <c r="AK325" s="24"/>
      <c r="AL325" s="20"/>
      <c r="AM325" s="20"/>
      <c r="AN325" s="22"/>
      <c r="AO325" s="18"/>
    </row>
    <row r="326" spans="22:41" x14ac:dyDescent="0.25">
      <c r="V326" s="26"/>
      <c r="W326" s="20"/>
      <c r="X326" s="20"/>
      <c r="Y326" s="22"/>
      <c r="Z326" s="18"/>
      <c r="AA326" s="18"/>
      <c r="AK326" s="24"/>
      <c r="AL326" s="20"/>
      <c r="AM326" s="20"/>
      <c r="AN326" s="22"/>
      <c r="AO326" s="18"/>
    </row>
    <row r="327" spans="22:41" x14ac:dyDescent="0.25">
      <c r="V327" s="26"/>
      <c r="W327" s="20"/>
      <c r="X327" s="20"/>
      <c r="Y327" s="22"/>
      <c r="Z327" s="18"/>
      <c r="AA327" s="18"/>
      <c r="AK327" s="24"/>
      <c r="AL327" s="20"/>
      <c r="AM327" s="20"/>
      <c r="AN327" s="22"/>
      <c r="AO327" s="18"/>
    </row>
    <row r="328" spans="22:41" x14ac:dyDescent="0.25">
      <c r="V328" s="26"/>
      <c r="W328" s="20"/>
      <c r="X328" s="20"/>
      <c r="Y328" s="22"/>
      <c r="Z328" s="18"/>
      <c r="AA328" s="18"/>
      <c r="AK328" s="24"/>
      <c r="AL328" s="20"/>
      <c r="AM328" s="20"/>
      <c r="AN328" s="22"/>
      <c r="AO328" s="18"/>
    </row>
    <row r="329" spans="22:41" x14ac:dyDescent="0.25">
      <c r="V329" s="26"/>
      <c r="W329" s="20"/>
      <c r="X329" s="20"/>
      <c r="Y329" s="22"/>
      <c r="Z329" s="18"/>
      <c r="AA329" s="18"/>
      <c r="AK329" s="24"/>
      <c r="AL329" s="20"/>
      <c r="AM329" s="20"/>
      <c r="AN329" s="22"/>
      <c r="AO329" s="18"/>
    </row>
    <row r="330" spans="22:41" x14ac:dyDescent="0.25">
      <c r="V330" s="26"/>
      <c r="W330" s="20"/>
      <c r="X330" s="20"/>
      <c r="Y330" s="22"/>
      <c r="Z330" s="18"/>
      <c r="AA330" s="18"/>
      <c r="AK330" s="24"/>
      <c r="AL330" s="20"/>
      <c r="AM330" s="20"/>
      <c r="AN330" s="22"/>
      <c r="AO330" s="18"/>
    </row>
    <row r="331" spans="22:41" x14ac:dyDescent="0.25">
      <c r="V331" s="26"/>
      <c r="W331" s="20"/>
      <c r="X331" s="20"/>
      <c r="Y331" s="22"/>
      <c r="Z331" s="18"/>
      <c r="AA331" s="18"/>
      <c r="AK331" s="24"/>
      <c r="AL331" s="20"/>
      <c r="AM331" s="20"/>
      <c r="AN331" s="22"/>
      <c r="AO331" s="18"/>
    </row>
    <row r="332" spans="22:41" x14ac:dyDescent="0.25">
      <c r="V332" s="26"/>
      <c r="W332" s="20"/>
      <c r="X332" s="20"/>
      <c r="Y332" s="22"/>
      <c r="Z332" s="18"/>
      <c r="AA332" s="18"/>
      <c r="AK332" s="24"/>
      <c r="AL332" s="20"/>
      <c r="AM332" s="20"/>
      <c r="AN332" s="22"/>
      <c r="AO332" s="18"/>
    </row>
    <row r="333" spans="22:41" x14ac:dyDescent="0.25">
      <c r="V333" s="26"/>
      <c r="W333" s="20"/>
      <c r="X333" s="20"/>
      <c r="Y333" s="22"/>
      <c r="Z333" s="18"/>
      <c r="AA333" s="18"/>
      <c r="AK333" s="24"/>
      <c r="AL333" s="20"/>
      <c r="AM333" s="20"/>
      <c r="AN333" s="22"/>
      <c r="AO333" s="18"/>
    </row>
    <row r="334" spans="22:41" x14ac:dyDescent="0.25">
      <c r="V334" s="26"/>
      <c r="W334" s="20"/>
      <c r="X334" s="20"/>
      <c r="Y334" s="22"/>
      <c r="Z334" s="18"/>
      <c r="AA334" s="18"/>
      <c r="AK334" s="24"/>
      <c r="AL334" s="20"/>
      <c r="AM334" s="20"/>
      <c r="AN334" s="22"/>
      <c r="AO334" s="18"/>
    </row>
    <row r="335" spans="22:41" x14ac:dyDescent="0.25">
      <c r="V335" s="26"/>
      <c r="W335" s="20"/>
      <c r="X335" s="20"/>
      <c r="Y335" s="22"/>
      <c r="Z335" s="18"/>
      <c r="AA335" s="18"/>
      <c r="AK335" s="24"/>
      <c r="AL335" s="20"/>
      <c r="AM335" s="20"/>
      <c r="AN335" s="22"/>
      <c r="AO335" s="18"/>
    </row>
    <row r="336" spans="22:41" x14ac:dyDescent="0.25">
      <c r="V336" s="26"/>
      <c r="W336" s="20"/>
      <c r="X336" s="20"/>
      <c r="Y336" s="22"/>
      <c r="Z336" s="18"/>
      <c r="AA336" s="18"/>
      <c r="AK336" s="24"/>
      <c r="AL336" s="20"/>
      <c r="AM336" s="20"/>
      <c r="AN336" s="22"/>
      <c r="AO336" s="18"/>
    </row>
    <row r="337" spans="22:41" x14ac:dyDescent="0.25">
      <c r="V337" s="26"/>
      <c r="W337" s="20"/>
      <c r="X337" s="20"/>
      <c r="Y337" s="22"/>
      <c r="Z337" s="18"/>
      <c r="AA337" s="18"/>
      <c r="AK337" s="24"/>
      <c r="AL337" s="20"/>
      <c r="AM337" s="20"/>
      <c r="AN337" s="22"/>
      <c r="AO337" s="18"/>
    </row>
    <row r="338" spans="22:41" x14ac:dyDescent="0.25">
      <c r="V338" s="26"/>
      <c r="W338" s="20"/>
      <c r="X338" s="20"/>
      <c r="Y338" s="22"/>
      <c r="Z338" s="18"/>
      <c r="AA338" s="18"/>
      <c r="AK338" s="24"/>
      <c r="AL338" s="20"/>
      <c r="AM338" s="20"/>
      <c r="AN338" s="22"/>
      <c r="AO338" s="18"/>
    </row>
    <row r="339" spans="22:41" x14ac:dyDescent="0.25">
      <c r="V339" s="26"/>
      <c r="W339" s="20"/>
      <c r="X339" s="20"/>
      <c r="Y339" s="22"/>
      <c r="Z339" s="18"/>
      <c r="AA339" s="18"/>
      <c r="AK339" s="24"/>
      <c r="AL339" s="20"/>
      <c r="AM339" s="20"/>
      <c r="AN339" s="22"/>
      <c r="AO339" s="18"/>
    </row>
    <row r="340" spans="22:41" x14ac:dyDescent="0.25">
      <c r="V340" s="26"/>
      <c r="W340" s="20"/>
      <c r="X340" s="20"/>
      <c r="Y340" s="22"/>
      <c r="Z340" s="18"/>
      <c r="AA340" s="18"/>
      <c r="AK340" s="24"/>
      <c r="AL340" s="20"/>
      <c r="AM340" s="20"/>
      <c r="AN340" s="22"/>
      <c r="AO340" s="18"/>
    </row>
    <row r="341" spans="22:41" x14ac:dyDescent="0.25">
      <c r="V341" s="26"/>
      <c r="W341" s="20"/>
      <c r="X341" s="20"/>
      <c r="Y341" s="22"/>
      <c r="Z341" s="18"/>
      <c r="AA341" s="18"/>
      <c r="AK341" s="24"/>
      <c r="AL341" s="20"/>
      <c r="AM341" s="20"/>
      <c r="AN341" s="22"/>
      <c r="AO341" s="18"/>
    </row>
    <row r="342" spans="22:41" x14ac:dyDescent="0.25">
      <c r="V342" s="26"/>
      <c r="W342" s="20"/>
      <c r="X342" s="20"/>
      <c r="Y342" s="22"/>
      <c r="Z342" s="18"/>
      <c r="AA342" s="18"/>
      <c r="AK342" s="24"/>
      <c r="AL342" s="20"/>
      <c r="AM342" s="20"/>
      <c r="AN342" s="22"/>
      <c r="AO342" s="18"/>
    </row>
    <row r="343" spans="22:41" x14ac:dyDescent="0.25">
      <c r="V343" s="26"/>
      <c r="W343" s="20"/>
      <c r="X343" s="20"/>
      <c r="Y343" s="22"/>
      <c r="Z343" s="18"/>
      <c r="AA343" s="18"/>
      <c r="AK343" s="24"/>
      <c r="AL343" s="20"/>
      <c r="AM343" s="20"/>
      <c r="AN343" s="22"/>
      <c r="AO343" s="18"/>
    </row>
    <row r="344" spans="22:41" x14ac:dyDescent="0.25">
      <c r="V344" s="26"/>
      <c r="W344" s="20"/>
      <c r="X344" s="20"/>
      <c r="Y344" s="22"/>
      <c r="Z344" s="18"/>
      <c r="AA344" s="18"/>
      <c r="AK344" s="24"/>
      <c r="AL344" s="20"/>
      <c r="AM344" s="20"/>
      <c r="AN344" s="22"/>
      <c r="AO344" s="18"/>
    </row>
    <row r="345" spans="22:41" x14ac:dyDescent="0.25">
      <c r="V345" s="26"/>
      <c r="W345" s="20"/>
      <c r="X345" s="20"/>
      <c r="Y345" s="22"/>
      <c r="Z345" s="18"/>
      <c r="AA345" s="18"/>
      <c r="AK345" s="24"/>
      <c r="AL345" s="20"/>
      <c r="AM345" s="20"/>
      <c r="AN345" s="22"/>
      <c r="AO345" s="18"/>
    </row>
    <row r="346" spans="22:41" x14ac:dyDescent="0.25">
      <c r="V346" s="26"/>
      <c r="W346" s="20"/>
      <c r="X346" s="20"/>
      <c r="Y346" s="22"/>
      <c r="Z346" s="18"/>
      <c r="AA346" s="18"/>
      <c r="AK346" s="24"/>
      <c r="AL346" s="20"/>
      <c r="AM346" s="20"/>
      <c r="AN346" s="22"/>
      <c r="AO346" s="18"/>
    </row>
    <row r="347" spans="22:41" x14ac:dyDescent="0.25">
      <c r="V347" s="26"/>
      <c r="W347" s="20"/>
      <c r="X347" s="20"/>
      <c r="Y347" s="22"/>
      <c r="Z347" s="18"/>
      <c r="AA347" s="18"/>
      <c r="AK347" s="19"/>
      <c r="AL347" s="20"/>
      <c r="AM347" s="20"/>
      <c r="AN347" s="22"/>
      <c r="AO347" s="23"/>
    </row>
    <row r="348" spans="22:41" x14ac:dyDescent="0.25">
      <c r="V348" s="26"/>
      <c r="W348" s="20"/>
      <c r="X348" s="20"/>
      <c r="Y348" s="22"/>
      <c r="Z348" s="18"/>
      <c r="AA348" s="18"/>
      <c r="AK348" s="24"/>
      <c r="AL348" s="20"/>
      <c r="AM348" s="20"/>
      <c r="AN348" s="22"/>
      <c r="AO348" s="23"/>
    </row>
    <row r="349" spans="22:41" x14ac:dyDescent="0.25">
      <c r="V349" s="26"/>
      <c r="W349" s="20"/>
      <c r="X349" s="20"/>
      <c r="Y349" s="22"/>
      <c r="Z349" s="18"/>
      <c r="AA349" s="18"/>
      <c r="AK349" s="24"/>
      <c r="AL349" s="20"/>
      <c r="AM349" s="20"/>
      <c r="AN349" s="22"/>
      <c r="AO349" s="18"/>
    </row>
    <row r="350" spans="22:41" x14ac:dyDescent="0.25">
      <c r="V350" s="26"/>
      <c r="W350" s="20"/>
      <c r="X350" s="20"/>
      <c r="Y350" s="22"/>
      <c r="Z350" s="18"/>
      <c r="AA350" s="18"/>
      <c r="AK350" s="24"/>
      <c r="AL350" s="20"/>
      <c r="AM350" s="20"/>
      <c r="AN350" s="22"/>
      <c r="AO350" s="18"/>
    </row>
    <row r="351" spans="22:41" x14ac:dyDescent="0.25">
      <c r="V351" s="26"/>
      <c r="W351" s="20"/>
      <c r="X351" s="20"/>
      <c r="Y351" s="22"/>
      <c r="Z351" s="18"/>
      <c r="AA351" s="18"/>
      <c r="AK351" s="24"/>
      <c r="AL351" s="20"/>
      <c r="AM351" s="20"/>
      <c r="AN351" s="22"/>
      <c r="AO351" s="18"/>
    </row>
    <row r="352" spans="22:41" x14ac:dyDescent="0.25">
      <c r="V352" s="26"/>
      <c r="W352" s="20"/>
      <c r="X352" s="20"/>
      <c r="Y352" s="22"/>
      <c r="Z352" s="18"/>
      <c r="AA352" s="18"/>
      <c r="AK352" s="24"/>
      <c r="AL352" s="20"/>
      <c r="AM352" s="20"/>
      <c r="AN352" s="22"/>
      <c r="AO352" s="18"/>
    </row>
    <row r="353" spans="22:41" x14ac:dyDescent="0.25">
      <c r="V353" s="26"/>
      <c r="W353" s="20"/>
      <c r="X353" s="20"/>
      <c r="Y353" s="22"/>
      <c r="Z353" s="18"/>
      <c r="AA353" s="18"/>
      <c r="AK353" s="24"/>
      <c r="AL353" s="20"/>
      <c r="AM353" s="20"/>
      <c r="AN353" s="22"/>
      <c r="AO353" s="18"/>
    </row>
    <row r="354" spans="22:41" x14ac:dyDescent="0.25">
      <c r="V354" s="26"/>
      <c r="W354" s="20"/>
      <c r="X354" s="20"/>
      <c r="Y354" s="22"/>
      <c r="Z354" s="18"/>
      <c r="AA354" s="18"/>
      <c r="AK354" s="24"/>
      <c r="AL354" s="20"/>
      <c r="AM354" s="20"/>
      <c r="AN354" s="22"/>
      <c r="AO354" s="18"/>
    </row>
    <row r="355" spans="22:41" x14ac:dyDescent="0.25">
      <c r="V355" s="26"/>
      <c r="W355" s="20"/>
      <c r="X355" s="20"/>
      <c r="Y355" s="22"/>
      <c r="Z355" s="18"/>
      <c r="AA355" s="18"/>
      <c r="AK355" s="24"/>
      <c r="AL355" s="20"/>
      <c r="AM355" s="20"/>
      <c r="AN355" s="22"/>
      <c r="AO355" s="18"/>
    </row>
    <row r="356" spans="22:41" x14ac:dyDescent="0.25">
      <c r="V356" s="26"/>
      <c r="W356" s="20"/>
      <c r="X356" s="20"/>
      <c r="Y356" s="22"/>
      <c r="Z356" s="18"/>
      <c r="AA356" s="18"/>
      <c r="AK356" s="24"/>
      <c r="AL356" s="20"/>
      <c r="AM356" s="20"/>
      <c r="AN356" s="22"/>
      <c r="AO356" s="18"/>
    </row>
    <row r="357" spans="22:41" x14ac:dyDescent="0.25">
      <c r="V357" s="26"/>
      <c r="W357" s="20"/>
      <c r="X357" s="20"/>
      <c r="Y357" s="22"/>
      <c r="Z357" s="18"/>
      <c r="AA357" s="18"/>
      <c r="AK357" s="24"/>
      <c r="AL357" s="20"/>
      <c r="AM357" s="20"/>
      <c r="AN357" s="22"/>
      <c r="AO357" s="18"/>
    </row>
    <row r="358" spans="22:41" x14ac:dyDescent="0.25">
      <c r="V358" s="26"/>
      <c r="W358" s="20"/>
      <c r="X358" s="20"/>
      <c r="Y358" s="22"/>
      <c r="Z358" s="18"/>
      <c r="AA358" s="18"/>
      <c r="AK358" s="24"/>
      <c r="AL358" s="20"/>
      <c r="AM358" s="20"/>
      <c r="AN358" s="22"/>
      <c r="AO358" s="18"/>
    </row>
    <row r="359" spans="22:41" x14ac:dyDescent="0.25">
      <c r="V359" s="26"/>
      <c r="W359" s="20"/>
      <c r="X359" s="20"/>
      <c r="Y359" s="22"/>
      <c r="Z359" s="18"/>
      <c r="AA359" s="18"/>
      <c r="AK359" s="24"/>
      <c r="AL359" s="20"/>
      <c r="AM359" s="20"/>
      <c r="AN359" s="22"/>
      <c r="AO359" s="18"/>
    </row>
    <row r="360" spans="22:41" x14ac:dyDescent="0.25">
      <c r="V360" s="26"/>
      <c r="W360" s="20"/>
      <c r="X360" s="20"/>
      <c r="Y360" s="22"/>
      <c r="Z360" s="18"/>
      <c r="AA360" s="18"/>
      <c r="AK360" s="24"/>
      <c r="AL360" s="20"/>
      <c r="AM360" s="20"/>
      <c r="AN360" s="22"/>
      <c r="AO360" s="18"/>
    </row>
    <row r="361" spans="22:41" x14ac:dyDescent="0.25">
      <c r="V361" s="26"/>
      <c r="W361" s="20"/>
      <c r="X361" s="20"/>
      <c r="Y361" s="22"/>
      <c r="Z361" s="18"/>
      <c r="AA361" s="18"/>
      <c r="AK361" s="24"/>
      <c r="AL361" s="20"/>
      <c r="AM361" s="20"/>
      <c r="AN361" s="22"/>
      <c r="AO361" s="18"/>
    </row>
    <row r="362" spans="22:41" x14ac:dyDescent="0.25">
      <c r="V362" s="26"/>
      <c r="W362" s="20"/>
      <c r="X362" s="20"/>
      <c r="Y362" s="22"/>
      <c r="Z362" s="18"/>
      <c r="AA362" s="18"/>
      <c r="AK362" s="24"/>
      <c r="AL362" s="20"/>
      <c r="AM362" s="20"/>
      <c r="AN362" s="22"/>
      <c r="AO362" s="18"/>
    </row>
    <row r="363" spans="22:41" x14ac:dyDescent="0.25">
      <c r="V363" s="26"/>
      <c r="W363" s="20"/>
      <c r="X363" s="20"/>
      <c r="Y363" s="22"/>
      <c r="Z363" s="18"/>
      <c r="AA363" s="18"/>
      <c r="AK363" s="24"/>
      <c r="AL363" s="20"/>
      <c r="AM363" s="20"/>
      <c r="AN363" s="22"/>
      <c r="AO363" s="18"/>
    </row>
    <row r="364" spans="22:41" x14ac:dyDescent="0.25">
      <c r="V364" s="26"/>
      <c r="W364" s="20"/>
      <c r="X364" s="20"/>
      <c r="Y364" s="22"/>
      <c r="Z364" s="18"/>
      <c r="AA364" s="18"/>
      <c r="AK364" s="24"/>
      <c r="AL364" s="20"/>
      <c r="AM364" s="20"/>
      <c r="AN364" s="22"/>
      <c r="AO364" s="18"/>
    </row>
    <row r="365" spans="22:41" x14ac:dyDescent="0.25">
      <c r="V365" s="30"/>
      <c r="W365" s="20"/>
      <c r="X365" s="20"/>
      <c r="Y365" s="22"/>
      <c r="Z365" s="23"/>
      <c r="AA365" s="23"/>
      <c r="AK365" s="24"/>
      <c r="AL365" s="20"/>
      <c r="AM365" s="20"/>
      <c r="AN365" s="22"/>
      <c r="AO365" s="18"/>
    </row>
    <row r="366" spans="22:41" x14ac:dyDescent="0.25">
      <c r="V366" s="26"/>
      <c r="W366" s="20"/>
      <c r="X366" s="20"/>
      <c r="Y366" s="22"/>
      <c r="Z366" s="23"/>
      <c r="AA366" s="23"/>
      <c r="AK366" s="24"/>
      <c r="AL366" s="20"/>
      <c r="AM366" s="20"/>
      <c r="AN366" s="22"/>
      <c r="AO366" s="18"/>
    </row>
    <row r="367" spans="22:41" x14ac:dyDescent="0.25">
      <c r="V367" s="26"/>
      <c r="W367" s="20"/>
      <c r="X367" s="20"/>
      <c r="Y367" s="22"/>
      <c r="Z367" s="18"/>
      <c r="AA367" s="18"/>
      <c r="AK367" s="24"/>
      <c r="AL367" s="20"/>
      <c r="AM367" s="20"/>
      <c r="AN367" s="22"/>
      <c r="AO367" s="18"/>
    </row>
    <row r="368" spans="22:41" x14ac:dyDescent="0.25">
      <c r="V368" s="26"/>
      <c r="W368" s="20"/>
      <c r="X368" s="20"/>
      <c r="Y368" s="22"/>
      <c r="Z368" s="18"/>
      <c r="AA368" s="18"/>
      <c r="AK368" s="24"/>
      <c r="AL368" s="20"/>
      <c r="AM368" s="20"/>
      <c r="AN368" s="22"/>
      <c r="AO368" s="18"/>
    </row>
    <row r="369" spans="22:41" x14ac:dyDescent="0.25">
      <c r="V369" s="26"/>
      <c r="W369" s="20"/>
      <c r="X369" s="20"/>
      <c r="Y369" s="22"/>
      <c r="Z369" s="18"/>
      <c r="AA369" s="18"/>
      <c r="AK369" s="24"/>
      <c r="AL369" s="20"/>
      <c r="AM369" s="20"/>
      <c r="AN369" s="22"/>
      <c r="AO369" s="18"/>
    </row>
    <row r="370" spans="22:41" x14ac:dyDescent="0.25">
      <c r="V370" s="26"/>
      <c r="W370" s="20"/>
      <c r="X370" s="20"/>
      <c r="Y370" s="22"/>
      <c r="Z370" s="18"/>
      <c r="AA370" s="18"/>
      <c r="AK370" s="24"/>
      <c r="AL370" s="20"/>
      <c r="AM370" s="20"/>
      <c r="AN370" s="22"/>
      <c r="AO370" s="18"/>
    </row>
    <row r="371" spans="22:41" x14ac:dyDescent="0.25">
      <c r="V371" s="26"/>
      <c r="W371" s="20"/>
      <c r="X371" s="20"/>
      <c r="Y371" s="22"/>
      <c r="Z371" s="18"/>
      <c r="AA371" s="18"/>
      <c r="AK371" s="24"/>
      <c r="AL371" s="20"/>
      <c r="AM371" s="20"/>
      <c r="AN371" s="22"/>
      <c r="AO371" s="18"/>
    </row>
    <row r="372" spans="22:41" x14ac:dyDescent="0.25">
      <c r="V372" s="26"/>
      <c r="W372" s="20"/>
      <c r="X372" s="20"/>
      <c r="Y372" s="22"/>
      <c r="Z372" s="18"/>
      <c r="AA372" s="18"/>
      <c r="AK372" s="24"/>
      <c r="AL372" s="20"/>
      <c r="AM372" s="20"/>
      <c r="AN372" s="22"/>
      <c r="AO372" s="18"/>
    </row>
    <row r="373" spans="22:41" x14ac:dyDescent="0.25">
      <c r="V373" s="26"/>
      <c r="W373" s="20"/>
      <c r="X373" s="20"/>
      <c r="Y373" s="22"/>
      <c r="Z373" s="18"/>
      <c r="AA373" s="18"/>
      <c r="AK373" s="19"/>
      <c r="AL373" s="20"/>
      <c r="AM373" s="20"/>
      <c r="AN373" s="22"/>
      <c r="AO373" s="23"/>
    </row>
    <row r="374" spans="22:41" x14ac:dyDescent="0.25">
      <c r="V374" s="26"/>
      <c r="W374" s="20"/>
      <c r="X374" s="20"/>
      <c r="Y374" s="22"/>
      <c r="Z374" s="18"/>
      <c r="AA374" s="18"/>
      <c r="AK374" s="24"/>
      <c r="AL374" s="20"/>
      <c r="AM374" s="20"/>
      <c r="AN374" s="22"/>
      <c r="AO374" s="18"/>
    </row>
    <row r="375" spans="22:41" x14ac:dyDescent="0.25">
      <c r="V375" s="26"/>
      <c r="W375" s="20"/>
      <c r="X375" s="20"/>
      <c r="Y375" s="22"/>
      <c r="Z375" s="18"/>
      <c r="AA375" s="18"/>
      <c r="AK375" s="24"/>
      <c r="AL375" s="20"/>
      <c r="AM375" s="20"/>
      <c r="AN375" s="22"/>
      <c r="AO375" s="18"/>
    </row>
    <row r="376" spans="22:41" x14ac:dyDescent="0.25">
      <c r="V376" s="26"/>
      <c r="W376" s="20"/>
      <c r="X376" s="20"/>
      <c r="Y376" s="22"/>
      <c r="Z376" s="18"/>
      <c r="AA376" s="18"/>
      <c r="AK376" s="24"/>
      <c r="AL376" s="20"/>
      <c r="AM376" s="20"/>
      <c r="AN376" s="22"/>
      <c r="AO376" s="18"/>
    </row>
    <row r="377" spans="22:41" x14ac:dyDescent="0.25">
      <c r="V377" s="26"/>
      <c r="W377" s="20"/>
      <c r="X377" s="20"/>
      <c r="Y377" s="22"/>
      <c r="Z377" s="18"/>
      <c r="AA377" s="18"/>
      <c r="AK377" s="24"/>
      <c r="AL377" s="20"/>
      <c r="AM377" s="20"/>
      <c r="AN377" s="22"/>
      <c r="AO377" s="18"/>
    </row>
    <row r="378" spans="22:41" x14ac:dyDescent="0.25">
      <c r="V378" s="26"/>
      <c r="W378" s="20"/>
      <c r="X378" s="20"/>
      <c r="Y378" s="22"/>
      <c r="Z378" s="18"/>
      <c r="AA378" s="18"/>
      <c r="AK378" s="24"/>
      <c r="AL378" s="20"/>
      <c r="AM378" s="20"/>
      <c r="AN378" s="22"/>
      <c r="AO378" s="18"/>
    </row>
    <row r="379" spans="22:41" x14ac:dyDescent="0.25">
      <c r="V379" s="26"/>
      <c r="W379" s="20"/>
      <c r="X379" s="20"/>
      <c r="Y379" s="22"/>
      <c r="Z379" s="18"/>
      <c r="AA379" s="18"/>
      <c r="AK379" s="24"/>
      <c r="AL379" s="20"/>
      <c r="AM379" s="20"/>
      <c r="AN379" s="22"/>
      <c r="AO379" s="18"/>
    </row>
    <row r="380" spans="22:41" x14ac:dyDescent="0.25">
      <c r="V380" s="26"/>
      <c r="W380" s="20"/>
      <c r="X380" s="20"/>
      <c r="Y380" s="22"/>
      <c r="Z380" s="18"/>
      <c r="AA380" s="18"/>
      <c r="AK380" s="24"/>
      <c r="AL380" s="20"/>
      <c r="AM380" s="20"/>
      <c r="AN380" s="22"/>
      <c r="AO380" s="18"/>
    </row>
    <row r="381" spans="22:41" x14ac:dyDescent="0.25">
      <c r="V381" s="26"/>
      <c r="W381" s="20"/>
      <c r="X381" s="20"/>
      <c r="Y381" s="22"/>
      <c r="Z381" s="18"/>
      <c r="AA381" s="18"/>
      <c r="AK381" s="24"/>
      <c r="AL381" s="20"/>
      <c r="AM381" s="20"/>
      <c r="AN381" s="22"/>
      <c r="AO381" s="18"/>
    </row>
    <row r="382" spans="22:41" x14ac:dyDescent="0.25">
      <c r="V382" s="26"/>
      <c r="W382" s="20"/>
      <c r="X382" s="20"/>
      <c r="Y382" s="22"/>
      <c r="Z382" s="18"/>
      <c r="AA382" s="18"/>
      <c r="AK382" s="24"/>
      <c r="AL382" s="20"/>
      <c r="AM382" s="20"/>
      <c r="AN382" s="22"/>
      <c r="AO382" s="18"/>
    </row>
    <row r="383" spans="22:41" x14ac:dyDescent="0.25">
      <c r="V383" s="26"/>
      <c r="W383" s="20"/>
      <c r="X383" s="20"/>
      <c r="Y383" s="22"/>
      <c r="Z383" s="18"/>
      <c r="AA383" s="18"/>
      <c r="AK383" s="24"/>
      <c r="AL383" s="20"/>
      <c r="AM383" s="20"/>
      <c r="AN383" s="22"/>
      <c r="AO383" s="18"/>
    </row>
    <row r="384" spans="22:41" x14ac:dyDescent="0.25">
      <c r="V384" s="26"/>
      <c r="W384" s="20"/>
      <c r="X384" s="20"/>
      <c r="Y384" s="22"/>
      <c r="Z384" s="18"/>
      <c r="AA384" s="18"/>
      <c r="AK384" s="24"/>
      <c r="AL384" s="20"/>
      <c r="AM384" s="20"/>
      <c r="AN384" s="22"/>
      <c r="AO384" s="18"/>
    </row>
    <row r="385" spans="22:41" x14ac:dyDescent="0.25">
      <c r="V385" s="26"/>
      <c r="W385" s="20"/>
      <c r="X385" s="20"/>
      <c r="Y385" s="22"/>
      <c r="Z385" s="18"/>
      <c r="AA385" s="18"/>
      <c r="AK385" s="24"/>
      <c r="AL385" s="20"/>
      <c r="AM385" s="20"/>
      <c r="AN385" s="22"/>
      <c r="AO385" s="18"/>
    </row>
    <row r="386" spans="22:41" x14ac:dyDescent="0.25">
      <c r="V386" s="26"/>
      <c r="W386" s="20"/>
      <c r="X386" s="20"/>
      <c r="Y386" s="22"/>
      <c r="Z386" s="18"/>
      <c r="AA386" s="18"/>
      <c r="AK386" s="24"/>
      <c r="AL386" s="20"/>
      <c r="AM386" s="20"/>
      <c r="AN386" s="22"/>
      <c r="AO386" s="18"/>
    </row>
    <row r="387" spans="22:41" x14ac:dyDescent="0.25">
      <c r="V387" s="26"/>
      <c r="W387" s="20"/>
      <c r="X387" s="20"/>
      <c r="Y387" s="22"/>
      <c r="Z387" s="18"/>
      <c r="AA387" s="18"/>
      <c r="AK387" s="24"/>
      <c r="AL387" s="20"/>
      <c r="AM387" s="20"/>
      <c r="AN387" s="22"/>
      <c r="AO387" s="18"/>
    </row>
    <row r="388" spans="22:41" x14ac:dyDescent="0.25">
      <c r="V388" s="26"/>
      <c r="W388" s="20"/>
      <c r="X388" s="20"/>
      <c r="Y388" s="22"/>
      <c r="Z388" s="18"/>
      <c r="AA388" s="18"/>
      <c r="AK388" s="24"/>
      <c r="AL388" s="20"/>
      <c r="AM388" s="20"/>
      <c r="AN388" s="22"/>
      <c r="AO388" s="18"/>
    </row>
    <row r="389" spans="22:41" x14ac:dyDescent="0.25">
      <c r="V389" s="26"/>
      <c r="W389" s="20"/>
      <c r="X389" s="20"/>
      <c r="Y389" s="22"/>
      <c r="Z389" s="18"/>
      <c r="AA389" s="18"/>
      <c r="AK389" s="24"/>
      <c r="AL389" s="20"/>
      <c r="AM389" s="20"/>
      <c r="AN389" s="22"/>
      <c r="AO389" s="18"/>
    </row>
    <row r="390" spans="22:41" x14ac:dyDescent="0.25">
      <c r="V390" s="26"/>
      <c r="W390" s="20"/>
      <c r="X390" s="20"/>
      <c r="Y390" s="22"/>
      <c r="Z390" s="18"/>
      <c r="AA390" s="18"/>
      <c r="AK390" s="24"/>
      <c r="AL390" s="20"/>
      <c r="AM390" s="20"/>
      <c r="AN390" s="22"/>
      <c r="AO390" s="18"/>
    </row>
    <row r="391" spans="22:41" x14ac:dyDescent="0.25">
      <c r="V391" s="30"/>
      <c r="W391" s="20"/>
      <c r="X391" s="20"/>
      <c r="Y391" s="22"/>
      <c r="Z391" s="23"/>
      <c r="AA391" s="23"/>
      <c r="AK391" s="24"/>
      <c r="AL391" s="20"/>
      <c r="AM391" s="20"/>
      <c r="AN391" s="22"/>
      <c r="AO391" s="18"/>
    </row>
    <row r="392" spans="22:41" x14ac:dyDescent="0.25">
      <c r="V392" s="26"/>
      <c r="W392" s="20"/>
      <c r="X392" s="20"/>
      <c r="Y392" s="22"/>
      <c r="Z392" s="18"/>
      <c r="AA392" s="18"/>
      <c r="AK392" s="24"/>
      <c r="AL392" s="20"/>
      <c r="AM392" s="20"/>
      <c r="AN392" s="22"/>
      <c r="AO392" s="18"/>
    </row>
    <row r="393" spans="22:41" x14ac:dyDescent="0.25">
      <c r="V393" s="26"/>
      <c r="W393" s="20"/>
      <c r="X393" s="20"/>
      <c r="Y393" s="22"/>
      <c r="Z393" s="18"/>
      <c r="AA393" s="18"/>
      <c r="AK393" s="24"/>
      <c r="AL393" s="20"/>
      <c r="AM393" s="20"/>
      <c r="AN393" s="22"/>
      <c r="AO393" s="18"/>
    </row>
    <row r="394" spans="22:41" x14ac:dyDescent="0.25">
      <c r="V394" s="26"/>
      <c r="W394" s="20"/>
      <c r="X394" s="20"/>
      <c r="Y394" s="22"/>
      <c r="Z394" s="18"/>
      <c r="AA394" s="18"/>
      <c r="AK394" s="24"/>
      <c r="AL394" s="20"/>
      <c r="AM394" s="20"/>
      <c r="AN394" s="22"/>
      <c r="AO394" s="18"/>
    </row>
    <row r="395" spans="22:41" x14ac:dyDescent="0.25">
      <c r="V395" s="26"/>
      <c r="W395" s="20"/>
      <c r="X395" s="20"/>
      <c r="Y395" s="22"/>
      <c r="Z395" s="18"/>
      <c r="AA395" s="18"/>
      <c r="AK395" s="24"/>
      <c r="AL395" s="20"/>
      <c r="AM395" s="20"/>
      <c r="AN395" s="22"/>
      <c r="AO395" s="18"/>
    </row>
    <row r="396" spans="22:41" x14ac:dyDescent="0.25">
      <c r="V396" s="26"/>
      <c r="W396" s="20"/>
      <c r="X396" s="20"/>
      <c r="Y396" s="22"/>
      <c r="Z396" s="18"/>
      <c r="AA396" s="18"/>
      <c r="AK396" s="24"/>
      <c r="AL396" s="20"/>
      <c r="AM396" s="20"/>
      <c r="AN396" s="22"/>
      <c r="AO396" s="18"/>
    </row>
    <row r="397" spans="22:41" x14ac:dyDescent="0.25">
      <c r="V397" s="26"/>
      <c r="W397" s="20"/>
      <c r="X397" s="20"/>
      <c r="Y397" s="22"/>
      <c r="Z397" s="18"/>
      <c r="AA397" s="18"/>
      <c r="AK397" s="24"/>
      <c r="AL397" s="20"/>
      <c r="AM397" s="20"/>
      <c r="AN397" s="22"/>
      <c r="AO397" s="18"/>
    </row>
    <row r="398" spans="22:41" x14ac:dyDescent="0.25">
      <c r="V398" s="26"/>
      <c r="W398" s="20"/>
      <c r="X398" s="20"/>
      <c r="Y398" s="22"/>
      <c r="Z398" s="18"/>
      <c r="AA398" s="18"/>
      <c r="AK398" s="24"/>
      <c r="AL398" s="20"/>
      <c r="AM398" s="20"/>
      <c r="AN398" s="22"/>
      <c r="AO398" s="18"/>
    </row>
    <row r="399" spans="22:41" x14ac:dyDescent="0.25">
      <c r="V399" s="26"/>
      <c r="W399" s="20"/>
      <c r="X399" s="20"/>
      <c r="Y399" s="22"/>
      <c r="Z399" s="18"/>
      <c r="AA399" s="18"/>
      <c r="AK399" s="24"/>
      <c r="AL399" s="20"/>
      <c r="AM399" s="20"/>
      <c r="AN399" s="22"/>
      <c r="AO399" s="18"/>
    </row>
    <row r="400" spans="22:41" x14ac:dyDescent="0.25">
      <c r="V400" s="26"/>
      <c r="W400" s="20"/>
      <c r="X400" s="20"/>
      <c r="Y400" s="22"/>
      <c r="Z400" s="18"/>
      <c r="AA400" s="18"/>
      <c r="AK400" s="24"/>
      <c r="AL400" s="20"/>
      <c r="AM400" s="20"/>
      <c r="AN400" s="22"/>
      <c r="AO400" s="18"/>
    </row>
    <row r="401" spans="22:41" x14ac:dyDescent="0.25">
      <c r="V401" s="26"/>
      <c r="W401" s="20"/>
      <c r="X401" s="20"/>
      <c r="Y401" s="22"/>
      <c r="Z401" s="18"/>
      <c r="AA401" s="18"/>
      <c r="AK401" s="24"/>
      <c r="AL401" s="20"/>
      <c r="AM401" s="20"/>
      <c r="AN401" s="22"/>
      <c r="AO401" s="18"/>
    </row>
    <row r="402" spans="22:41" x14ac:dyDescent="0.25">
      <c r="V402" s="26"/>
      <c r="W402" s="20"/>
      <c r="X402" s="20"/>
      <c r="Y402" s="22"/>
      <c r="Z402" s="18"/>
      <c r="AA402" s="18"/>
      <c r="AK402" s="24"/>
      <c r="AL402" s="20"/>
      <c r="AM402" s="20"/>
      <c r="AN402" s="22"/>
      <c r="AO402" s="18"/>
    </row>
    <row r="403" spans="22:41" x14ac:dyDescent="0.25">
      <c r="V403" s="26"/>
      <c r="W403" s="20"/>
      <c r="X403" s="20"/>
      <c r="Y403" s="22"/>
      <c r="Z403" s="18"/>
      <c r="AA403" s="18"/>
      <c r="AK403" s="24"/>
      <c r="AL403" s="20"/>
      <c r="AM403" s="20"/>
      <c r="AN403" s="22"/>
      <c r="AO403" s="18"/>
    </row>
    <row r="404" spans="22:41" x14ac:dyDescent="0.25">
      <c r="V404" s="26"/>
      <c r="W404" s="20"/>
      <c r="X404" s="20"/>
      <c r="Y404" s="22"/>
      <c r="Z404" s="18"/>
      <c r="AA404" s="18"/>
      <c r="AK404" s="24"/>
      <c r="AL404" s="20"/>
      <c r="AM404" s="20"/>
      <c r="AN404" s="22"/>
      <c r="AO404" s="18"/>
    </row>
    <row r="405" spans="22:41" x14ac:dyDescent="0.25">
      <c r="V405" s="26"/>
      <c r="W405" s="20"/>
      <c r="X405" s="20"/>
      <c r="Y405" s="22"/>
      <c r="Z405" s="18"/>
      <c r="AA405" s="18"/>
      <c r="AK405" s="24"/>
      <c r="AL405" s="20"/>
      <c r="AM405" s="20"/>
      <c r="AN405" s="22"/>
      <c r="AO405" s="18"/>
    </row>
    <row r="406" spans="22:41" x14ac:dyDescent="0.25">
      <c r="V406" s="26"/>
      <c r="W406" s="20"/>
      <c r="X406" s="20"/>
      <c r="Y406" s="22"/>
      <c r="Z406" s="18"/>
      <c r="AA406" s="18"/>
      <c r="AK406" s="24"/>
      <c r="AL406" s="20"/>
      <c r="AM406" s="20"/>
      <c r="AN406" s="22"/>
      <c r="AO406" s="18"/>
    </row>
    <row r="407" spans="22:41" x14ac:dyDescent="0.25">
      <c r="V407" s="26"/>
      <c r="W407" s="20"/>
      <c r="X407" s="20"/>
      <c r="Y407" s="22"/>
      <c r="Z407" s="18"/>
      <c r="AA407" s="18"/>
      <c r="AK407" s="24"/>
      <c r="AL407" s="20"/>
      <c r="AM407" s="20"/>
      <c r="AN407" s="22"/>
      <c r="AO407" s="18"/>
    </row>
    <row r="408" spans="22:41" x14ac:dyDescent="0.25">
      <c r="V408" s="26"/>
      <c r="W408" s="20"/>
      <c r="X408" s="20"/>
      <c r="Y408" s="22"/>
      <c r="Z408" s="18"/>
      <c r="AA408" s="18"/>
      <c r="AK408" s="24"/>
      <c r="AL408" s="20"/>
      <c r="AM408" s="20"/>
      <c r="AN408" s="22"/>
      <c r="AO408" s="18"/>
    </row>
    <row r="409" spans="22:41" x14ac:dyDescent="0.25">
      <c r="V409" s="26"/>
      <c r="W409" s="20"/>
      <c r="X409" s="20"/>
      <c r="Y409" s="22"/>
      <c r="Z409" s="18"/>
      <c r="AA409" s="18"/>
      <c r="AK409" s="19"/>
      <c r="AL409" s="20"/>
      <c r="AM409" s="20"/>
      <c r="AN409" s="22"/>
      <c r="AO409" s="23"/>
    </row>
    <row r="410" spans="22:41" x14ac:dyDescent="0.25">
      <c r="V410" s="26"/>
      <c r="W410" s="20"/>
      <c r="X410" s="20"/>
      <c r="Y410" s="22"/>
      <c r="Z410" s="18"/>
      <c r="AA410" s="18"/>
      <c r="AK410" s="19"/>
      <c r="AL410" s="20"/>
      <c r="AM410" s="20"/>
      <c r="AN410" s="22"/>
      <c r="AO410" s="23"/>
    </row>
    <row r="411" spans="22:41" x14ac:dyDescent="0.25">
      <c r="V411" s="26"/>
      <c r="W411" s="20"/>
      <c r="X411" s="20"/>
      <c r="Y411" s="22"/>
      <c r="Z411" s="18"/>
      <c r="AA411" s="18"/>
      <c r="AK411" s="24"/>
      <c r="AL411" s="20"/>
      <c r="AM411" s="20"/>
      <c r="AN411" s="22"/>
      <c r="AO411" s="18"/>
    </row>
    <row r="412" spans="22:41" x14ac:dyDescent="0.25">
      <c r="V412" s="26"/>
      <c r="W412" s="20"/>
      <c r="X412" s="20"/>
      <c r="Y412" s="22"/>
      <c r="Z412" s="18"/>
      <c r="AA412" s="18"/>
      <c r="AK412" s="24"/>
      <c r="AL412" s="20"/>
      <c r="AM412" s="20"/>
      <c r="AN412" s="22"/>
      <c r="AO412" s="18"/>
    </row>
    <row r="413" spans="22:41" x14ac:dyDescent="0.25">
      <c r="V413" s="26"/>
      <c r="W413" s="20"/>
      <c r="X413" s="20"/>
      <c r="Y413" s="22"/>
      <c r="Z413" s="18"/>
      <c r="AA413" s="18"/>
      <c r="AK413" s="24"/>
      <c r="AL413" s="20"/>
      <c r="AM413" s="20"/>
      <c r="AN413" s="22"/>
      <c r="AO413" s="23"/>
    </row>
    <row r="414" spans="22:41" x14ac:dyDescent="0.25">
      <c r="V414" s="26"/>
      <c r="W414" s="20"/>
      <c r="X414" s="20"/>
      <c r="Y414" s="22"/>
      <c r="Z414" s="18"/>
      <c r="AA414" s="18"/>
      <c r="AK414" s="24"/>
      <c r="AL414" s="20"/>
      <c r="AM414" s="20"/>
      <c r="AN414" s="22"/>
      <c r="AO414" s="18"/>
    </row>
    <row r="415" spans="22:41" x14ac:dyDescent="0.25">
      <c r="V415" s="26"/>
      <c r="W415" s="20"/>
      <c r="X415" s="20"/>
      <c r="Y415" s="22"/>
      <c r="Z415" s="18"/>
      <c r="AA415" s="18"/>
      <c r="AK415" s="24"/>
      <c r="AL415" s="20"/>
      <c r="AM415" s="20"/>
      <c r="AN415" s="22"/>
      <c r="AO415" s="18"/>
    </row>
    <row r="416" spans="22:41" x14ac:dyDescent="0.25">
      <c r="V416" s="26"/>
      <c r="W416" s="20"/>
      <c r="X416" s="20"/>
      <c r="Y416" s="22"/>
      <c r="Z416" s="18"/>
      <c r="AA416" s="18"/>
      <c r="AK416" s="24"/>
      <c r="AL416" s="20"/>
      <c r="AM416" s="20"/>
      <c r="AN416" s="22"/>
      <c r="AO416" s="18"/>
    </row>
    <row r="417" spans="22:41" x14ac:dyDescent="0.25">
      <c r="V417" s="26"/>
      <c r="W417" s="20"/>
      <c r="X417" s="20"/>
      <c r="Y417" s="22"/>
      <c r="Z417" s="18"/>
      <c r="AA417" s="18"/>
      <c r="AK417" s="24"/>
      <c r="AL417" s="20"/>
      <c r="AM417" s="20"/>
      <c r="AN417" s="22"/>
      <c r="AO417" s="18"/>
    </row>
    <row r="418" spans="22:41" x14ac:dyDescent="0.25">
      <c r="V418" s="26"/>
      <c r="W418" s="20"/>
      <c r="X418" s="20"/>
      <c r="Y418" s="22"/>
      <c r="Z418" s="18"/>
      <c r="AA418" s="18"/>
      <c r="AK418" s="24"/>
      <c r="AL418" s="20"/>
      <c r="AM418" s="20"/>
      <c r="AN418" s="22"/>
      <c r="AO418" s="18"/>
    </row>
    <row r="419" spans="22:41" x14ac:dyDescent="0.25">
      <c r="V419" s="26"/>
      <c r="W419" s="20"/>
      <c r="X419" s="20"/>
      <c r="Y419" s="22"/>
      <c r="Z419" s="18"/>
      <c r="AA419" s="18"/>
      <c r="AK419" s="24"/>
      <c r="AL419" s="20"/>
      <c r="AM419" s="20"/>
      <c r="AN419" s="22"/>
      <c r="AO419" s="18"/>
    </row>
    <row r="420" spans="22:41" x14ac:dyDescent="0.25">
      <c r="V420" s="26"/>
      <c r="W420" s="20"/>
      <c r="X420" s="20"/>
      <c r="Y420" s="22"/>
      <c r="Z420" s="18"/>
      <c r="AA420" s="18"/>
      <c r="AK420" s="24"/>
      <c r="AL420" s="20"/>
      <c r="AM420" s="20"/>
      <c r="AN420" s="22"/>
      <c r="AO420" s="18"/>
    </row>
    <row r="421" spans="22:41" x14ac:dyDescent="0.25">
      <c r="V421" s="26"/>
      <c r="W421" s="20"/>
      <c r="X421" s="20"/>
      <c r="Y421" s="22"/>
      <c r="Z421" s="18"/>
      <c r="AA421" s="18"/>
      <c r="AK421" s="24"/>
      <c r="AL421" s="20"/>
      <c r="AM421" s="20"/>
      <c r="AN421" s="22"/>
      <c r="AO421" s="18"/>
    </row>
    <row r="422" spans="22:41" x14ac:dyDescent="0.25">
      <c r="V422" s="26"/>
      <c r="W422" s="20"/>
      <c r="X422" s="20"/>
      <c r="Y422" s="22"/>
      <c r="Z422" s="18"/>
      <c r="AA422" s="18"/>
      <c r="AK422" s="24"/>
      <c r="AL422" s="20"/>
      <c r="AM422" s="20"/>
      <c r="AN422" s="22"/>
      <c r="AO422" s="18"/>
    </row>
    <row r="423" spans="22:41" x14ac:dyDescent="0.25">
      <c r="V423" s="26"/>
      <c r="W423" s="20"/>
      <c r="X423" s="20"/>
      <c r="Y423" s="22"/>
      <c r="Z423" s="18"/>
      <c r="AA423" s="18"/>
      <c r="AK423" s="24"/>
      <c r="AL423" s="20"/>
      <c r="AM423" s="20"/>
      <c r="AN423" s="22"/>
      <c r="AO423" s="18"/>
    </row>
    <row r="424" spans="22:41" x14ac:dyDescent="0.25">
      <c r="V424" s="26"/>
      <c r="W424" s="20"/>
      <c r="X424" s="20"/>
      <c r="Y424" s="22"/>
      <c r="Z424" s="18"/>
      <c r="AA424" s="18"/>
      <c r="AK424" s="24"/>
      <c r="AL424" s="20"/>
      <c r="AM424" s="20"/>
      <c r="AN424" s="22"/>
      <c r="AO424" s="18"/>
    </row>
    <row r="425" spans="22:41" x14ac:dyDescent="0.25">
      <c r="V425" s="26"/>
      <c r="W425" s="20"/>
      <c r="X425" s="20"/>
      <c r="Y425" s="22"/>
      <c r="Z425" s="18"/>
      <c r="AA425" s="18"/>
      <c r="AK425" s="24"/>
      <c r="AL425" s="20"/>
      <c r="AM425" s="20"/>
      <c r="AN425" s="22"/>
      <c r="AO425" s="18"/>
    </row>
    <row r="426" spans="22:41" x14ac:dyDescent="0.25">
      <c r="V426" s="26"/>
      <c r="W426" s="20"/>
      <c r="X426" s="20"/>
      <c r="Y426" s="22"/>
      <c r="Z426" s="18"/>
      <c r="AA426" s="18"/>
      <c r="AK426" s="24"/>
      <c r="AL426" s="20"/>
      <c r="AM426" s="20"/>
      <c r="AN426" s="22"/>
      <c r="AO426" s="18"/>
    </row>
    <row r="427" spans="22:41" x14ac:dyDescent="0.25">
      <c r="V427" s="30"/>
      <c r="W427" s="20"/>
      <c r="X427" s="20"/>
      <c r="Y427" s="22"/>
      <c r="Z427" s="23"/>
      <c r="AA427" s="23"/>
      <c r="AK427" s="24"/>
      <c r="AL427" s="20"/>
      <c r="AM427" s="20"/>
      <c r="AN427" s="22"/>
      <c r="AO427" s="18"/>
    </row>
    <row r="428" spans="22:41" x14ac:dyDescent="0.25">
      <c r="V428" s="30"/>
      <c r="W428" s="20"/>
      <c r="X428" s="20"/>
      <c r="Y428" s="22"/>
      <c r="Z428" s="23"/>
      <c r="AA428" s="23"/>
      <c r="AK428" s="24"/>
      <c r="AL428" s="20"/>
      <c r="AM428" s="20"/>
      <c r="AN428" s="22"/>
      <c r="AO428" s="18"/>
    </row>
    <row r="429" spans="22:41" x14ac:dyDescent="0.25">
      <c r="V429" s="26"/>
      <c r="W429" s="20"/>
      <c r="X429" s="20"/>
      <c r="Y429" s="22"/>
      <c r="Z429" s="18"/>
      <c r="AA429" s="18"/>
      <c r="AK429" s="24"/>
      <c r="AL429" s="20"/>
      <c r="AM429" s="20"/>
      <c r="AN429" s="22"/>
      <c r="AO429" s="18"/>
    </row>
    <row r="430" spans="22:41" x14ac:dyDescent="0.25">
      <c r="V430" s="26"/>
      <c r="W430" s="20"/>
      <c r="X430" s="20"/>
      <c r="Y430" s="22"/>
      <c r="Z430" s="18"/>
      <c r="AA430" s="18"/>
      <c r="AK430" s="24"/>
      <c r="AL430" s="20"/>
      <c r="AM430" s="20"/>
      <c r="AN430" s="22"/>
      <c r="AO430" s="18"/>
    </row>
    <row r="431" spans="22:41" x14ac:dyDescent="0.25">
      <c r="V431" s="26"/>
      <c r="W431" s="20"/>
      <c r="X431" s="20"/>
      <c r="Y431" s="22"/>
      <c r="Z431" s="23"/>
      <c r="AA431" s="23"/>
      <c r="AK431" s="24"/>
      <c r="AL431" s="20"/>
      <c r="AM431" s="20"/>
      <c r="AN431" s="22"/>
      <c r="AO431" s="18"/>
    </row>
    <row r="432" spans="22:41" x14ac:dyDescent="0.25">
      <c r="V432" s="26"/>
      <c r="W432" s="20"/>
      <c r="X432" s="20"/>
      <c r="Y432" s="22"/>
      <c r="Z432" s="18"/>
      <c r="AA432" s="18"/>
      <c r="AK432" s="24"/>
      <c r="AL432" s="20"/>
      <c r="AM432" s="20"/>
      <c r="AN432" s="22"/>
      <c r="AO432" s="18"/>
    </row>
    <row r="433" spans="22:41" x14ac:dyDescent="0.25">
      <c r="V433" s="26"/>
      <c r="W433" s="20"/>
      <c r="X433" s="20"/>
      <c r="Y433" s="22"/>
      <c r="Z433" s="18"/>
      <c r="AA433" s="18"/>
      <c r="AK433" s="24"/>
      <c r="AL433" s="20"/>
      <c r="AM433" s="20"/>
      <c r="AN433" s="22"/>
      <c r="AO433" s="18"/>
    </row>
    <row r="434" spans="22:41" x14ac:dyDescent="0.25">
      <c r="V434" s="26"/>
      <c r="W434" s="20"/>
      <c r="X434" s="20"/>
      <c r="Y434" s="22"/>
      <c r="Z434" s="18"/>
      <c r="AA434" s="18"/>
      <c r="AK434" s="24"/>
      <c r="AL434" s="20"/>
      <c r="AM434" s="20"/>
      <c r="AN434" s="22"/>
      <c r="AO434" s="18"/>
    </row>
    <row r="435" spans="22:41" x14ac:dyDescent="0.25">
      <c r="V435" s="26"/>
      <c r="W435" s="20"/>
      <c r="X435" s="20"/>
      <c r="Y435" s="22"/>
      <c r="Z435" s="18"/>
      <c r="AA435" s="18"/>
      <c r="AK435" s="24"/>
      <c r="AL435" s="20"/>
      <c r="AM435" s="20"/>
      <c r="AN435" s="22"/>
      <c r="AO435" s="18"/>
    </row>
    <row r="436" spans="22:41" x14ac:dyDescent="0.25">
      <c r="V436" s="26"/>
      <c r="W436" s="20"/>
      <c r="X436" s="20"/>
      <c r="Y436" s="22"/>
      <c r="Z436" s="18"/>
      <c r="AA436" s="18"/>
      <c r="AK436" s="24"/>
      <c r="AL436" s="20"/>
      <c r="AM436" s="20"/>
      <c r="AN436" s="22"/>
      <c r="AO436" s="18"/>
    </row>
    <row r="437" spans="22:41" x14ac:dyDescent="0.25">
      <c r="V437" s="26"/>
      <c r="W437" s="20"/>
      <c r="X437" s="20"/>
      <c r="Y437" s="22"/>
      <c r="Z437" s="18"/>
      <c r="AA437" s="18"/>
      <c r="AK437" s="24"/>
      <c r="AL437" s="20"/>
      <c r="AM437" s="20"/>
      <c r="AN437" s="22"/>
      <c r="AO437" s="18"/>
    </row>
    <row r="438" spans="22:41" x14ac:dyDescent="0.25">
      <c r="V438" s="26"/>
      <c r="W438" s="20"/>
      <c r="X438" s="20"/>
      <c r="Y438" s="22"/>
      <c r="Z438" s="18"/>
      <c r="AA438" s="18"/>
      <c r="AK438" s="24"/>
      <c r="AL438" s="20"/>
      <c r="AM438" s="20"/>
      <c r="AN438" s="22"/>
      <c r="AO438" s="18"/>
    </row>
    <row r="439" spans="22:41" x14ac:dyDescent="0.25">
      <c r="V439" s="26"/>
      <c r="W439" s="20"/>
      <c r="X439" s="20"/>
      <c r="Y439" s="22"/>
      <c r="Z439" s="18"/>
      <c r="AA439" s="18"/>
      <c r="AK439" s="24"/>
      <c r="AL439" s="20"/>
      <c r="AM439" s="20"/>
      <c r="AN439" s="22"/>
      <c r="AO439" s="18"/>
    </row>
    <row r="440" spans="22:41" x14ac:dyDescent="0.25">
      <c r="V440" s="26"/>
      <c r="W440" s="20"/>
      <c r="X440" s="20"/>
      <c r="Y440" s="22"/>
      <c r="Z440" s="18"/>
      <c r="AA440" s="18"/>
      <c r="AK440" s="24"/>
      <c r="AL440" s="20"/>
      <c r="AM440" s="20"/>
      <c r="AN440" s="22"/>
      <c r="AO440" s="18"/>
    </row>
    <row r="441" spans="22:41" x14ac:dyDescent="0.25">
      <c r="V441" s="26"/>
      <c r="W441" s="20"/>
      <c r="X441" s="20"/>
      <c r="Y441" s="22"/>
      <c r="Z441" s="18"/>
      <c r="AA441" s="18"/>
      <c r="AK441" s="24"/>
      <c r="AL441" s="20"/>
      <c r="AM441" s="20"/>
      <c r="AN441" s="22"/>
      <c r="AO441" s="18"/>
    </row>
    <row r="442" spans="22:41" x14ac:dyDescent="0.25">
      <c r="V442" s="26"/>
      <c r="W442" s="20"/>
      <c r="X442" s="20"/>
      <c r="Y442" s="22"/>
      <c r="Z442" s="18"/>
      <c r="AA442" s="18"/>
      <c r="AK442" s="24"/>
      <c r="AL442" s="20"/>
      <c r="AM442" s="20"/>
      <c r="AN442" s="22"/>
      <c r="AO442" s="18"/>
    </row>
    <row r="443" spans="22:41" x14ac:dyDescent="0.25">
      <c r="V443" s="26"/>
      <c r="W443" s="20"/>
      <c r="X443" s="20"/>
      <c r="Y443" s="22"/>
      <c r="Z443" s="18"/>
      <c r="AA443" s="18"/>
      <c r="AK443" s="24"/>
      <c r="AL443" s="20"/>
      <c r="AM443" s="20"/>
      <c r="AN443" s="22"/>
      <c r="AO443" s="18"/>
    </row>
    <row r="444" spans="22:41" x14ac:dyDescent="0.25">
      <c r="V444" s="26"/>
      <c r="W444" s="20"/>
      <c r="X444" s="20"/>
      <c r="Y444" s="22"/>
      <c r="Z444" s="18"/>
      <c r="AA444" s="18"/>
      <c r="AK444" s="24"/>
      <c r="AL444" s="20"/>
      <c r="AM444" s="20"/>
      <c r="AN444" s="22"/>
      <c r="AO444" s="18"/>
    </row>
    <row r="445" spans="22:41" x14ac:dyDescent="0.25">
      <c r="V445" s="26"/>
      <c r="W445" s="20"/>
      <c r="X445" s="20"/>
      <c r="Y445" s="22"/>
      <c r="Z445" s="18"/>
      <c r="AA445" s="18"/>
      <c r="AK445" s="24"/>
      <c r="AL445" s="20"/>
      <c r="AM445" s="20"/>
      <c r="AN445" s="22"/>
      <c r="AO445" s="18"/>
    </row>
    <row r="446" spans="22:41" x14ac:dyDescent="0.25">
      <c r="V446" s="26"/>
      <c r="W446" s="20"/>
      <c r="X446" s="20"/>
      <c r="Y446" s="22"/>
      <c r="Z446" s="18"/>
      <c r="AA446" s="18"/>
      <c r="AK446" s="24"/>
      <c r="AL446" s="20"/>
      <c r="AM446" s="20"/>
      <c r="AN446" s="22"/>
      <c r="AO446" s="18"/>
    </row>
    <row r="447" spans="22:41" x14ac:dyDescent="0.25">
      <c r="V447" s="26"/>
      <c r="W447" s="20"/>
      <c r="X447" s="20"/>
      <c r="Y447" s="22"/>
      <c r="Z447" s="18"/>
      <c r="AA447" s="18"/>
      <c r="AK447" s="24"/>
      <c r="AL447" s="20"/>
      <c r="AM447" s="20"/>
      <c r="AN447" s="22"/>
      <c r="AO447" s="18"/>
    </row>
    <row r="448" spans="22:41" x14ac:dyDescent="0.25">
      <c r="V448" s="26"/>
      <c r="W448" s="20"/>
      <c r="X448" s="20"/>
      <c r="Y448" s="22"/>
      <c r="Z448" s="18"/>
      <c r="AA448" s="18"/>
      <c r="AK448" s="24"/>
      <c r="AL448" s="20"/>
      <c r="AM448" s="20"/>
      <c r="AN448" s="22"/>
      <c r="AO448" s="18"/>
    </row>
    <row r="449" spans="22:41" x14ac:dyDescent="0.25">
      <c r="V449" s="26"/>
      <c r="W449" s="20"/>
      <c r="X449" s="20"/>
      <c r="Y449" s="22"/>
      <c r="Z449" s="18"/>
      <c r="AA449" s="18"/>
      <c r="AK449" s="24"/>
      <c r="AL449" s="20"/>
      <c r="AM449" s="20"/>
      <c r="AN449" s="22"/>
      <c r="AO449" s="18"/>
    </row>
    <row r="450" spans="22:41" x14ac:dyDescent="0.25">
      <c r="V450" s="26"/>
      <c r="W450" s="20"/>
      <c r="X450" s="20"/>
      <c r="Y450" s="22"/>
      <c r="Z450" s="18"/>
      <c r="AA450" s="18"/>
      <c r="AK450" s="24"/>
      <c r="AL450" s="20"/>
      <c r="AM450" s="20"/>
      <c r="AN450" s="22"/>
      <c r="AO450" s="18"/>
    </row>
    <row r="451" spans="22:41" x14ac:dyDescent="0.25">
      <c r="V451" s="26"/>
      <c r="W451" s="20"/>
      <c r="X451" s="20"/>
      <c r="Y451" s="22"/>
      <c r="Z451" s="18"/>
      <c r="AA451" s="18"/>
      <c r="AK451" s="24"/>
      <c r="AL451" s="20"/>
      <c r="AM451" s="20"/>
      <c r="AN451" s="22"/>
      <c r="AO451" s="18"/>
    </row>
    <row r="452" spans="22:41" x14ac:dyDescent="0.25">
      <c r="V452" s="26"/>
      <c r="W452" s="20"/>
      <c r="X452" s="20"/>
      <c r="Y452" s="22"/>
      <c r="Z452" s="18"/>
      <c r="AA452" s="18"/>
      <c r="AK452" s="24"/>
      <c r="AL452" s="20"/>
      <c r="AM452" s="20"/>
      <c r="AN452" s="22"/>
      <c r="AO452" s="18"/>
    </row>
    <row r="453" spans="22:41" x14ac:dyDescent="0.25">
      <c r="V453" s="26"/>
      <c r="W453" s="20"/>
      <c r="X453" s="20"/>
      <c r="Y453" s="22"/>
      <c r="Z453" s="18"/>
      <c r="AA453" s="18"/>
      <c r="AK453" s="24"/>
      <c r="AL453" s="20"/>
      <c r="AM453" s="20"/>
      <c r="AN453" s="22"/>
      <c r="AO453" s="18"/>
    </row>
    <row r="454" spans="22:41" x14ac:dyDescent="0.25">
      <c r="V454" s="26"/>
      <c r="W454" s="20"/>
      <c r="X454" s="20"/>
      <c r="Y454" s="22"/>
      <c r="Z454" s="18"/>
      <c r="AA454" s="18"/>
      <c r="AK454" s="24"/>
      <c r="AL454" s="20"/>
      <c r="AM454" s="20"/>
      <c r="AN454" s="22"/>
      <c r="AO454" s="18"/>
    </row>
    <row r="455" spans="22:41" x14ac:dyDescent="0.25">
      <c r="V455" s="26"/>
      <c r="W455" s="20"/>
      <c r="X455" s="20"/>
      <c r="Y455" s="22"/>
      <c r="Z455" s="18"/>
      <c r="AA455" s="18"/>
      <c r="AK455" s="24"/>
      <c r="AL455" s="20"/>
      <c r="AM455" s="20"/>
      <c r="AN455" s="22"/>
      <c r="AO455" s="18"/>
    </row>
    <row r="456" spans="22:41" x14ac:dyDescent="0.25">
      <c r="V456" s="26"/>
      <c r="W456" s="20"/>
      <c r="X456" s="20"/>
      <c r="Y456" s="22"/>
      <c r="Z456" s="18"/>
      <c r="AA456" s="18"/>
      <c r="AK456" s="24"/>
      <c r="AL456" s="20"/>
      <c r="AM456" s="20"/>
      <c r="AN456" s="22"/>
      <c r="AO456" s="18"/>
    </row>
    <row r="457" spans="22:41" x14ac:dyDescent="0.25">
      <c r="V457" s="26"/>
      <c r="W457" s="20"/>
      <c r="X457" s="20"/>
      <c r="Y457" s="22"/>
      <c r="Z457" s="18"/>
      <c r="AA457" s="18"/>
      <c r="AK457" s="24"/>
      <c r="AL457" s="20"/>
      <c r="AM457" s="20"/>
      <c r="AN457" s="22"/>
      <c r="AO457" s="18"/>
    </row>
    <row r="458" spans="22:41" x14ac:dyDescent="0.25">
      <c r="V458" s="26"/>
      <c r="W458" s="20"/>
      <c r="X458" s="20"/>
      <c r="Y458" s="22"/>
      <c r="Z458" s="18"/>
      <c r="AA458" s="18"/>
      <c r="AK458" s="24"/>
      <c r="AL458" s="20"/>
      <c r="AM458" s="20"/>
      <c r="AN458" s="22"/>
      <c r="AO458" s="18"/>
    </row>
    <row r="459" spans="22:41" x14ac:dyDescent="0.25">
      <c r="V459" s="26"/>
      <c r="W459" s="20"/>
      <c r="X459" s="20"/>
      <c r="Y459" s="22"/>
      <c r="Z459" s="18"/>
      <c r="AA459" s="18"/>
      <c r="AK459" s="24"/>
      <c r="AL459" s="20"/>
      <c r="AM459" s="20"/>
      <c r="AN459" s="22"/>
      <c r="AO459" s="18"/>
    </row>
    <row r="460" spans="22:41" x14ac:dyDescent="0.25">
      <c r="V460" s="26"/>
      <c r="W460" s="20"/>
      <c r="X460" s="20"/>
      <c r="Y460" s="22"/>
      <c r="Z460" s="18"/>
      <c r="AA460" s="18"/>
      <c r="AK460" s="24"/>
      <c r="AL460" s="20"/>
      <c r="AM460" s="20"/>
      <c r="AN460" s="22"/>
      <c r="AO460" s="18"/>
    </row>
    <row r="461" spans="22:41" x14ac:dyDescent="0.25">
      <c r="V461" s="26"/>
      <c r="W461" s="20"/>
      <c r="X461" s="20"/>
      <c r="Y461" s="22"/>
      <c r="Z461" s="18"/>
      <c r="AA461" s="18"/>
      <c r="AK461" s="24"/>
      <c r="AL461" s="20"/>
      <c r="AM461" s="20"/>
      <c r="AN461" s="22"/>
      <c r="AO461" s="18"/>
    </row>
    <row r="462" spans="22:41" x14ac:dyDescent="0.25">
      <c r="V462" s="26"/>
      <c r="W462" s="20"/>
      <c r="X462" s="20"/>
      <c r="Y462" s="22"/>
      <c r="Z462" s="18"/>
      <c r="AA462" s="18"/>
      <c r="AK462" s="24"/>
      <c r="AL462" s="20"/>
      <c r="AM462" s="20"/>
      <c r="AN462" s="22"/>
      <c r="AO462" s="18"/>
    </row>
    <row r="463" spans="22:41" x14ac:dyDescent="0.25">
      <c r="V463" s="26"/>
      <c r="W463" s="20"/>
      <c r="X463" s="20"/>
      <c r="Y463" s="22"/>
      <c r="Z463" s="18"/>
      <c r="AA463" s="18"/>
      <c r="AK463" s="24"/>
      <c r="AL463" s="20"/>
      <c r="AM463" s="20"/>
      <c r="AN463" s="22"/>
      <c r="AO463" s="18"/>
    </row>
    <row r="464" spans="22:41" x14ac:dyDescent="0.25">
      <c r="V464" s="26"/>
      <c r="W464" s="20"/>
      <c r="X464" s="20"/>
      <c r="Y464" s="22"/>
      <c r="Z464" s="18"/>
      <c r="AA464" s="18"/>
      <c r="AK464" s="24"/>
      <c r="AL464" s="20"/>
      <c r="AM464" s="20"/>
      <c r="AN464" s="22"/>
      <c r="AO464" s="18"/>
    </row>
    <row r="465" spans="22:41" x14ac:dyDescent="0.25">
      <c r="V465" s="26"/>
      <c r="W465" s="20"/>
      <c r="X465" s="20"/>
      <c r="Y465" s="22"/>
      <c r="Z465" s="18"/>
      <c r="AA465" s="18"/>
      <c r="AK465" s="24"/>
      <c r="AL465" s="20"/>
      <c r="AM465" s="20"/>
      <c r="AN465" s="22"/>
      <c r="AO465" s="18"/>
    </row>
    <row r="466" spans="22:41" x14ac:dyDescent="0.25">
      <c r="V466" s="26"/>
      <c r="W466" s="20"/>
      <c r="X466" s="20"/>
      <c r="Y466" s="22"/>
      <c r="Z466" s="18"/>
      <c r="AA466" s="18"/>
      <c r="AK466" s="24"/>
      <c r="AL466" s="20"/>
      <c r="AM466" s="20"/>
      <c r="AN466" s="22"/>
      <c r="AO466" s="18"/>
    </row>
    <row r="467" spans="22:41" x14ac:dyDescent="0.25">
      <c r="V467" s="26"/>
      <c r="W467" s="20"/>
      <c r="X467" s="20"/>
      <c r="Y467" s="22"/>
      <c r="Z467" s="18"/>
      <c r="AA467" s="18"/>
      <c r="AK467" s="24"/>
      <c r="AL467" s="20"/>
      <c r="AM467" s="20"/>
      <c r="AN467" s="22"/>
      <c r="AO467" s="18"/>
    </row>
    <row r="468" spans="22:41" x14ac:dyDescent="0.25">
      <c r="V468" s="26"/>
      <c r="W468" s="20"/>
      <c r="X468" s="20"/>
      <c r="Y468" s="22"/>
      <c r="Z468" s="18"/>
      <c r="AA468" s="18"/>
      <c r="AK468" s="24"/>
      <c r="AL468" s="20"/>
      <c r="AM468" s="20"/>
      <c r="AN468" s="22"/>
      <c r="AO468" s="18"/>
    </row>
    <row r="469" spans="22:41" x14ac:dyDescent="0.25">
      <c r="V469" s="26"/>
      <c r="W469" s="20"/>
      <c r="X469" s="20"/>
      <c r="Y469" s="22"/>
      <c r="Z469" s="18"/>
      <c r="AA469" s="18"/>
      <c r="AK469" s="24"/>
      <c r="AL469" s="20"/>
      <c r="AM469" s="20"/>
      <c r="AN469" s="22"/>
      <c r="AO469" s="18"/>
    </row>
    <row r="470" spans="22:41" x14ac:dyDescent="0.25">
      <c r="V470" s="26"/>
      <c r="W470" s="20"/>
      <c r="X470" s="20"/>
      <c r="Y470" s="22"/>
      <c r="Z470" s="18"/>
      <c r="AA470" s="18"/>
      <c r="AK470" s="24"/>
      <c r="AL470" s="20"/>
      <c r="AM470" s="20"/>
      <c r="AN470" s="22"/>
      <c r="AO470" s="18"/>
    </row>
    <row r="471" spans="22:41" x14ac:dyDescent="0.25">
      <c r="V471" s="26"/>
      <c r="W471" s="20"/>
      <c r="X471" s="20"/>
      <c r="Y471" s="22"/>
      <c r="Z471" s="18"/>
      <c r="AA471" s="18"/>
      <c r="AK471" s="24"/>
      <c r="AL471" s="20"/>
      <c r="AM471" s="20"/>
      <c r="AN471" s="22"/>
      <c r="AO471" s="18"/>
    </row>
    <row r="472" spans="22:41" x14ac:dyDescent="0.25">
      <c r="V472" s="26"/>
      <c r="W472" s="20"/>
      <c r="X472" s="20"/>
      <c r="Y472" s="22"/>
      <c r="Z472" s="18"/>
      <c r="AA472" s="18"/>
      <c r="AK472" s="24"/>
      <c r="AL472" s="20"/>
      <c r="AM472" s="20"/>
      <c r="AN472" s="22"/>
      <c r="AO472" s="18"/>
    </row>
    <row r="473" spans="22:41" x14ac:dyDescent="0.25">
      <c r="V473" s="26"/>
      <c r="W473" s="20"/>
      <c r="X473" s="20"/>
      <c r="Y473" s="22"/>
      <c r="Z473" s="18"/>
      <c r="AA473" s="18"/>
      <c r="AK473" s="19"/>
      <c r="AL473" s="20"/>
      <c r="AM473" s="20"/>
      <c r="AN473" s="22"/>
      <c r="AO473" s="23"/>
    </row>
    <row r="474" spans="22:41" x14ac:dyDescent="0.25">
      <c r="V474" s="26"/>
      <c r="W474" s="20"/>
      <c r="X474" s="20"/>
      <c r="Y474" s="22"/>
      <c r="Z474" s="18"/>
      <c r="AA474" s="18"/>
      <c r="AK474" s="19"/>
      <c r="AL474" s="20"/>
      <c r="AM474" s="20"/>
      <c r="AN474" s="22"/>
      <c r="AO474" s="23"/>
    </row>
    <row r="475" spans="22:41" x14ac:dyDescent="0.25">
      <c r="V475" s="26"/>
      <c r="W475" s="20"/>
      <c r="X475" s="20"/>
      <c r="Y475" s="22"/>
      <c r="Z475" s="18"/>
      <c r="AA475" s="18"/>
      <c r="AK475" s="24"/>
      <c r="AL475" s="20"/>
      <c r="AM475" s="20"/>
      <c r="AN475" s="22"/>
      <c r="AO475" s="18"/>
    </row>
    <row r="476" spans="22:41" x14ac:dyDescent="0.25">
      <c r="V476" s="26"/>
      <c r="W476" s="20"/>
      <c r="X476" s="20"/>
      <c r="Y476" s="22"/>
      <c r="Z476" s="18"/>
      <c r="AA476" s="18"/>
      <c r="AK476" s="24"/>
      <c r="AL476" s="20"/>
      <c r="AM476" s="20"/>
      <c r="AN476" s="22"/>
      <c r="AO476" s="23"/>
    </row>
    <row r="477" spans="22:41" x14ac:dyDescent="0.25">
      <c r="V477" s="26"/>
      <c r="W477" s="20"/>
      <c r="X477" s="20"/>
      <c r="Y477" s="22"/>
      <c r="Z477" s="18"/>
      <c r="AA477" s="18"/>
      <c r="AK477" s="24"/>
      <c r="AL477" s="20"/>
      <c r="AM477" s="20"/>
      <c r="AN477" s="22"/>
      <c r="AO477" s="23"/>
    </row>
    <row r="478" spans="22:41" x14ac:dyDescent="0.25">
      <c r="V478" s="26"/>
      <c r="W478" s="20"/>
      <c r="X478" s="20"/>
      <c r="Y478" s="22"/>
      <c r="Z478" s="18"/>
      <c r="AA478" s="18"/>
      <c r="AK478" s="24"/>
      <c r="AL478" s="20"/>
      <c r="AM478" s="20"/>
      <c r="AN478" s="22"/>
      <c r="AO478" s="18"/>
    </row>
    <row r="479" spans="22:41" x14ac:dyDescent="0.25">
      <c r="V479" s="26"/>
      <c r="W479" s="20"/>
      <c r="X479" s="20"/>
      <c r="Y479" s="22"/>
      <c r="Z479" s="18"/>
      <c r="AA479" s="18"/>
      <c r="AK479" s="24"/>
      <c r="AL479" s="20"/>
      <c r="AM479" s="20"/>
      <c r="AN479" s="22"/>
      <c r="AO479" s="18"/>
    </row>
    <row r="480" spans="22:41" x14ac:dyDescent="0.25">
      <c r="V480" s="26"/>
      <c r="W480" s="20"/>
      <c r="X480" s="20"/>
      <c r="Y480" s="22"/>
      <c r="Z480" s="18"/>
      <c r="AA480" s="18"/>
      <c r="AK480" s="24"/>
      <c r="AL480" s="20"/>
      <c r="AM480" s="20"/>
      <c r="AN480" s="22"/>
      <c r="AO480" s="18"/>
    </row>
    <row r="481" spans="22:41" x14ac:dyDescent="0.25">
      <c r="V481" s="26"/>
      <c r="W481" s="20"/>
      <c r="X481" s="20"/>
      <c r="Y481" s="22"/>
      <c r="Z481" s="18"/>
      <c r="AA481" s="18"/>
      <c r="AK481" s="24"/>
      <c r="AL481" s="20"/>
      <c r="AM481" s="20"/>
      <c r="AN481" s="22"/>
      <c r="AO481" s="18"/>
    </row>
    <row r="482" spans="22:41" x14ac:dyDescent="0.25">
      <c r="V482" s="26"/>
      <c r="W482" s="20"/>
      <c r="X482" s="20"/>
      <c r="Y482" s="22"/>
      <c r="Z482" s="18"/>
      <c r="AA482" s="18"/>
      <c r="AK482" s="24"/>
      <c r="AL482" s="20"/>
      <c r="AM482" s="20"/>
      <c r="AN482" s="22"/>
      <c r="AO482" s="18"/>
    </row>
    <row r="483" spans="22:41" x14ac:dyDescent="0.25">
      <c r="V483" s="26"/>
      <c r="W483" s="20"/>
      <c r="X483" s="20"/>
      <c r="Y483" s="22"/>
      <c r="Z483" s="18"/>
      <c r="AA483" s="18"/>
      <c r="AK483" s="24"/>
      <c r="AL483" s="20"/>
      <c r="AM483" s="20"/>
      <c r="AN483" s="22"/>
      <c r="AO483" s="18"/>
    </row>
    <row r="484" spans="22:41" x14ac:dyDescent="0.25">
      <c r="V484" s="26"/>
      <c r="W484" s="20"/>
      <c r="X484" s="20"/>
      <c r="Y484" s="22"/>
      <c r="Z484" s="18"/>
      <c r="AA484" s="18"/>
      <c r="AK484" s="24"/>
      <c r="AL484" s="20"/>
      <c r="AM484" s="20"/>
      <c r="AN484" s="22"/>
      <c r="AO484" s="18"/>
    </row>
    <row r="485" spans="22:41" x14ac:dyDescent="0.25">
      <c r="V485" s="26"/>
      <c r="W485" s="20"/>
      <c r="X485" s="20"/>
      <c r="Y485" s="22"/>
      <c r="Z485" s="18"/>
      <c r="AA485" s="18"/>
      <c r="AK485" s="24"/>
      <c r="AL485" s="20"/>
      <c r="AM485" s="20"/>
      <c r="AN485" s="22"/>
      <c r="AO485" s="18"/>
    </row>
    <row r="486" spans="22:41" x14ac:dyDescent="0.25">
      <c r="V486" s="26"/>
      <c r="W486" s="20"/>
      <c r="X486" s="20"/>
      <c r="Y486" s="22"/>
      <c r="Z486" s="18"/>
      <c r="AA486" s="18"/>
      <c r="AK486" s="24"/>
      <c r="AL486" s="20"/>
      <c r="AM486" s="20"/>
      <c r="AN486" s="22"/>
      <c r="AO486" s="18"/>
    </row>
    <row r="487" spans="22:41" x14ac:dyDescent="0.25">
      <c r="V487" s="26"/>
      <c r="W487" s="20"/>
      <c r="X487" s="20"/>
      <c r="Y487" s="22"/>
      <c r="Z487" s="18"/>
      <c r="AA487" s="18"/>
      <c r="AK487" s="24"/>
      <c r="AL487" s="20"/>
      <c r="AM487" s="20"/>
      <c r="AN487" s="22"/>
      <c r="AO487" s="18"/>
    </row>
    <row r="488" spans="22:41" x14ac:dyDescent="0.25">
      <c r="V488" s="26"/>
      <c r="W488" s="20"/>
      <c r="X488" s="20"/>
      <c r="Y488" s="22"/>
      <c r="Z488" s="18"/>
      <c r="AA488" s="18"/>
      <c r="AK488" s="24"/>
      <c r="AL488" s="20"/>
      <c r="AM488" s="20"/>
      <c r="AN488" s="22"/>
      <c r="AO488" s="18"/>
    </row>
    <row r="489" spans="22:41" x14ac:dyDescent="0.25">
      <c r="V489" s="26"/>
      <c r="W489" s="20"/>
      <c r="X489" s="20"/>
      <c r="Y489" s="22"/>
      <c r="Z489" s="18"/>
      <c r="AA489" s="18"/>
      <c r="AK489" s="24"/>
      <c r="AL489" s="20"/>
      <c r="AM489" s="20"/>
      <c r="AN489" s="22"/>
      <c r="AO489" s="18"/>
    </row>
    <row r="490" spans="22:41" x14ac:dyDescent="0.25">
      <c r="V490" s="26"/>
      <c r="W490" s="20"/>
      <c r="X490" s="20"/>
      <c r="Y490" s="22"/>
      <c r="Z490" s="18"/>
      <c r="AA490" s="18"/>
      <c r="AK490" s="24"/>
      <c r="AL490" s="20"/>
      <c r="AM490" s="20"/>
      <c r="AN490" s="22"/>
      <c r="AO490" s="18"/>
    </row>
    <row r="491" spans="22:41" x14ac:dyDescent="0.25">
      <c r="V491" s="30"/>
      <c r="W491" s="20"/>
      <c r="X491" s="20"/>
      <c r="Y491" s="22"/>
      <c r="Z491" s="23"/>
      <c r="AA491" s="23"/>
      <c r="AK491" s="24"/>
      <c r="AL491" s="20"/>
      <c r="AM491" s="20"/>
      <c r="AN491" s="22"/>
      <c r="AO491" s="18"/>
    </row>
    <row r="492" spans="22:41" x14ac:dyDescent="0.25">
      <c r="V492" s="30"/>
      <c r="W492" s="20"/>
      <c r="X492" s="20"/>
      <c r="Y492" s="22"/>
      <c r="Z492" s="23"/>
      <c r="AA492" s="23"/>
      <c r="AK492" s="24"/>
      <c r="AL492" s="20"/>
      <c r="AM492" s="20"/>
      <c r="AN492" s="22"/>
      <c r="AO492" s="18"/>
    </row>
    <row r="493" spans="22:41" x14ac:dyDescent="0.25">
      <c r="V493" s="26"/>
      <c r="W493" s="20"/>
      <c r="X493" s="20"/>
      <c r="Y493" s="22"/>
      <c r="Z493" s="18"/>
      <c r="AA493" s="18"/>
      <c r="AK493" s="24"/>
      <c r="AL493" s="20"/>
      <c r="AM493" s="20"/>
      <c r="AN493" s="22"/>
      <c r="AO493" s="18"/>
    </row>
    <row r="494" spans="22:41" x14ac:dyDescent="0.25">
      <c r="V494" s="26"/>
      <c r="W494" s="20"/>
      <c r="X494" s="20"/>
      <c r="Y494" s="22"/>
      <c r="Z494" s="23"/>
      <c r="AA494" s="23"/>
      <c r="AK494" s="24"/>
      <c r="AL494" s="20"/>
      <c r="AM494" s="20"/>
      <c r="AN494" s="22"/>
      <c r="AO494" s="18"/>
    </row>
    <row r="495" spans="22:41" x14ac:dyDescent="0.25">
      <c r="V495" s="26"/>
      <c r="W495" s="20"/>
      <c r="X495" s="20"/>
      <c r="Y495" s="22"/>
      <c r="Z495" s="23"/>
      <c r="AA495" s="23"/>
      <c r="AK495" s="24"/>
      <c r="AL495" s="20"/>
      <c r="AM495" s="20"/>
      <c r="AN495" s="22"/>
      <c r="AO495" s="18"/>
    </row>
    <row r="496" spans="22:41" x14ac:dyDescent="0.25">
      <c r="V496" s="26"/>
      <c r="W496" s="20"/>
      <c r="X496" s="20"/>
      <c r="Y496" s="22"/>
      <c r="Z496" s="18"/>
      <c r="AA496" s="18"/>
      <c r="AK496" s="24"/>
      <c r="AL496" s="20"/>
      <c r="AM496" s="20"/>
      <c r="AN496" s="22"/>
      <c r="AO496" s="18"/>
    </row>
    <row r="497" spans="22:41" x14ac:dyDescent="0.25">
      <c r="V497" s="26"/>
      <c r="W497" s="20"/>
      <c r="X497" s="20"/>
      <c r="Y497" s="22"/>
      <c r="Z497" s="18"/>
      <c r="AA497" s="18"/>
      <c r="AK497" s="24"/>
      <c r="AL497" s="20"/>
      <c r="AM497" s="20"/>
      <c r="AN497" s="22"/>
      <c r="AO497" s="18"/>
    </row>
    <row r="498" spans="22:41" x14ac:dyDescent="0.25">
      <c r="V498" s="26"/>
      <c r="W498" s="20"/>
      <c r="X498" s="20"/>
      <c r="Y498" s="22"/>
      <c r="Z498" s="18"/>
      <c r="AA498" s="18"/>
      <c r="AK498" s="24"/>
      <c r="AL498" s="20"/>
      <c r="AM498" s="20"/>
      <c r="AN498" s="22"/>
      <c r="AO498" s="18"/>
    </row>
    <row r="499" spans="22:41" x14ac:dyDescent="0.25">
      <c r="V499" s="26"/>
      <c r="W499" s="20"/>
      <c r="X499" s="20"/>
      <c r="Y499" s="22"/>
      <c r="Z499" s="18"/>
      <c r="AA499" s="18"/>
      <c r="AK499" s="24"/>
      <c r="AL499" s="20"/>
      <c r="AM499" s="20"/>
      <c r="AN499" s="22"/>
      <c r="AO499" s="18"/>
    </row>
    <row r="500" spans="22:41" x14ac:dyDescent="0.25">
      <c r="V500" s="26"/>
      <c r="W500" s="20"/>
      <c r="X500" s="20"/>
      <c r="Y500" s="22"/>
      <c r="Z500" s="18"/>
      <c r="AA500" s="18"/>
      <c r="AK500" s="24"/>
      <c r="AL500" s="20"/>
      <c r="AM500" s="20"/>
      <c r="AN500" s="22"/>
      <c r="AO500" s="18"/>
    </row>
    <row r="501" spans="22:41" x14ac:dyDescent="0.25">
      <c r="V501" s="26"/>
      <c r="W501" s="20"/>
      <c r="X501" s="20"/>
      <c r="Y501" s="22"/>
      <c r="Z501" s="18"/>
      <c r="AA501" s="18"/>
      <c r="AK501" s="24"/>
      <c r="AL501" s="20"/>
      <c r="AM501" s="20"/>
      <c r="AN501" s="22"/>
      <c r="AO501" s="18"/>
    </row>
    <row r="502" spans="22:41" x14ac:dyDescent="0.25">
      <c r="V502" s="26"/>
      <c r="W502" s="20"/>
      <c r="X502" s="20"/>
      <c r="Y502" s="22"/>
      <c r="Z502" s="18"/>
      <c r="AA502" s="18"/>
      <c r="AK502" s="24"/>
      <c r="AL502" s="20"/>
      <c r="AM502" s="20"/>
      <c r="AN502" s="22"/>
      <c r="AO502" s="18"/>
    </row>
    <row r="503" spans="22:41" x14ac:dyDescent="0.25">
      <c r="V503" s="26"/>
      <c r="W503" s="20"/>
      <c r="X503" s="20"/>
      <c r="Y503" s="22"/>
      <c r="Z503" s="18"/>
      <c r="AA503" s="18"/>
      <c r="AK503" s="24"/>
      <c r="AL503" s="20"/>
      <c r="AM503" s="20"/>
      <c r="AN503" s="22"/>
      <c r="AO503" s="18"/>
    </row>
    <row r="504" spans="22:41" x14ac:dyDescent="0.25">
      <c r="V504" s="26"/>
      <c r="W504" s="20"/>
      <c r="X504" s="20"/>
      <c r="Y504" s="22"/>
      <c r="Z504" s="18"/>
      <c r="AA504" s="18"/>
      <c r="AK504" s="24"/>
      <c r="AL504" s="20"/>
      <c r="AM504" s="20"/>
      <c r="AN504" s="22"/>
      <c r="AO504" s="18"/>
    </row>
    <row r="505" spans="22:41" x14ac:dyDescent="0.25">
      <c r="V505" s="26"/>
      <c r="W505" s="20"/>
      <c r="X505" s="20"/>
      <c r="Y505" s="22"/>
      <c r="Z505" s="18"/>
      <c r="AA505" s="18"/>
      <c r="AK505" s="24"/>
      <c r="AL505" s="20"/>
      <c r="AM505" s="20"/>
      <c r="AN505" s="22"/>
      <c r="AO505" s="18"/>
    </row>
    <row r="506" spans="22:41" x14ac:dyDescent="0.25">
      <c r="V506" s="26"/>
      <c r="W506" s="20"/>
      <c r="X506" s="20"/>
      <c r="Y506" s="22"/>
      <c r="Z506" s="18"/>
      <c r="AA506" s="18"/>
      <c r="AK506" s="24"/>
      <c r="AL506" s="20"/>
      <c r="AM506" s="20"/>
      <c r="AN506" s="22"/>
      <c r="AO506" s="18"/>
    </row>
    <row r="507" spans="22:41" x14ac:dyDescent="0.25">
      <c r="V507" s="26"/>
      <c r="W507" s="20"/>
      <c r="X507" s="20"/>
      <c r="Y507" s="22"/>
      <c r="Z507" s="18"/>
      <c r="AA507" s="18"/>
      <c r="AK507" s="24"/>
      <c r="AL507" s="20"/>
      <c r="AM507" s="20"/>
      <c r="AN507" s="22"/>
      <c r="AO507" s="18"/>
    </row>
    <row r="508" spans="22:41" x14ac:dyDescent="0.25">
      <c r="V508" s="26"/>
      <c r="W508" s="20"/>
      <c r="X508" s="20"/>
      <c r="Y508" s="22"/>
      <c r="Z508" s="18"/>
      <c r="AA508" s="18"/>
      <c r="AK508" s="24"/>
      <c r="AL508" s="20"/>
      <c r="AM508" s="20"/>
      <c r="AN508" s="22"/>
      <c r="AO508" s="18"/>
    </row>
    <row r="509" spans="22:41" x14ac:dyDescent="0.25">
      <c r="V509" s="26"/>
      <c r="W509" s="20"/>
      <c r="X509" s="20"/>
      <c r="Y509" s="22"/>
      <c r="Z509" s="18"/>
      <c r="AA509" s="18"/>
      <c r="AK509" s="24"/>
      <c r="AL509" s="20"/>
      <c r="AM509" s="20"/>
      <c r="AN509" s="22"/>
      <c r="AO509" s="18"/>
    </row>
    <row r="510" spans="22:41" x14ac:dyDescent="0.25">
      <c r="V510" s="26"/>
      <c r="W510" s="20"/>
      <c r="X510" s="20"/>
      <c r="Y510" s="22"/>
      <c r="Z510" s="18"/>
      <c r="AA510" s="18"/>
      <c r="AK510" s="24"/>
      <c r="AL510" s="20"/>
      <c r="AM510" s="20"/>
      <c r="AN510" s="22"/>
      <c r="AO510" s="18"/>
    </row>
    <row r="511" spans="22:41" x14ac:dyDescent="0.25">
      <c r="V511" s="26"/>
      <c r="W511" s="20"/>
      <c r="X511" s="20"/>
      <c r="Y511" s="22"/>
      <c r="Z511" s="18"/>
      <c r="AA511" s="18"/>
      <c r="AK511" s="24"/>
      <c r="AL511" s="20"/>
      <c r="AM511" s="20"/>
      <c r="AN511" s="22"/>
      <c r="AO511" s="18"/>
    </row>
    <row r="512" spans="22:41" x14ac:dyDescent="0.25">
      <c r="V512" s="26"/>
      <c r="W512" s="20"/>
      <c r="X512" s="20"/>
      <c r="Y512" s="22"/>
      <c r="Z512" s="18"/>
      <c r="AA512" s="18"/>
      <c r="AK512" s="24"/>
      <c r="AL512" s="20"/>
      <c r="AM512" s="20"/>
      <c r="AN512" s="22"/>
      <c r="AO512" s="18"/>
    </row>
    <row r="513" spans="22:41" x14ac:dyDescent="0.25">
      <c r="V513" s="26"/>
      <c r="W513" s="20"/>
      <c r="X513" s="20"/>
      <c r="Y513" s="22"/>
      <c r="Z513" s="18"/>
      <c r="AA513" s="18"/>
      <c r="AK513" s="24"/>
      <c r="AL513" s="20"/>
      <c r="AM513" s="20"/>
      <c r="AN513" s="22"/>
      <c r="AO513" s="18"/>
    </row>
    <row r="514" spans="22:41" x14ac:dyDescent="0.25">
      <c r="V514" s="26"/>
      <c r="W514" s="20"/>
      <c r="X514" s="20"/>
      <c r="Y514" s="22"/>
      <c r="Z514" s="18"/>
      <c r="AA514" s="18"/>
      <c r="AK514" s="24"/>
      <c r="AL514" s="20"/>
      <c r="AM514" s="20"/>
      <c r="AN514" s="22"/>
      <c r="AO514" s="18"/>
    </row>
    <row r="515" spans="22:41" x14ac:dyDescent="0.25">
      <c r="V515" s="26"/>
      <c r="W515" s="20"/>
      <c r="X515" s="20"/>
      <c r="Y515" s="22"/>
      <c r="Z515" s="18"/>
      <c r="AA515" s="18"/>
      <c r="AK515" s="24"/>
      <c r="AL515" s="20"/>
      <c r="AM515" s="20"/>
      <c r="AN515" s="22"/>
      <c r="AO515" s="18"/>
    </row>
    <row r="516" spans="22:41" x14ac:dyDescent="0.25">
      <c r="V516" s="26"/>
      <c r="W516" s="20"/>
      <c r="X516" s="20"/>
      <c r="Y516" s="22"/>
      <c r="Z516" s="18"/>
      <c r="AA516" s="18"/>
      <c r="AK516" s="24"/>
      <c r="AL516" s="20"/>
      <c r="AM516" s="20"/>
      <c r="AN516" s="22"/>
      <c r="AO516" s="18"/>
    </row>
    <row r="517" spans="22:41" x14ac:dyDescent="0.25">
      <c r="V517" s="26"/>
      <c r="W517" s="20"/>
      <c r="X517" s="20"/>
      <c r="Y517" s="22"/>
      <c r="Z517" s="18"/>
      <c r="AA517" s="18"/>
      <c r="AK517" s="24"/>
      <c r="AL517" s="20"/>
      <c r="AM517" s="20"/>
      <c r="AN517" s="22"/>
      <c r="AO517" s="18"/>
    </row>
    <row r="518" spans="22:41" x14ac:dyDescent="0.25">
      <c r="V518" s="26"/>
      <c r="W518" s="20"/>
      <c r="X518" s="20"/>
      <c r="Y518" s="22"/>
      <c r="Z518" s="18"/>
      <c r="AA518" s="18"/>
      <c r="AK518" s="24"/>
      <c r="AL518" s="20"/>
      <c r="AM518" s="20"/>
      <c r="AN518" s="22"/>
      <c r="AO518" s="18"/>
    </row>
    <row r="519" spans="22:41" x14ac:dyDescent="0.25">
      <c r="V519" s="26"/>
      <c r="W519" s="20"/>
      <c r="X519" s="20"/>
      <c r="Y519" s="22"/>
      <c r="Z519" s="18"/>
      <c r="AA519" s="18"/>
      <c r="AK519" s="24"/>
      <c r="AL519" s="20"/>
      <c r="AM519" s="20"/>
      <c r="AN519" s="22"/>
      <c r="AO519" s="18"/>
    </row>
    <row r="520" spans="22:41" x14ac:dyDescent="0.25">
      <c r="V520" s="26"/>
      <c r="W520" s="20"/>
      <c r="X520" s="20"/>
      <c r="Y520" s="22"/>
      <c r="Z520" s="18"/>
      <c r="AA520" s="18"/>
      <c r="AK520" s="24"/>
      <c r="AL520" s="20"/>
      <c r="AM520" s="20"/>
      <c r="AN520" s="22"/>
      <c r="AO520" s="18"/>
    </row>
    <row r="521" spans="22:41" x14ac:dyDescent="0.25">
      <c r="V521" s="26"/>
      <c r="W521" s="20"/>
      <c r="X521" s="20"/>
      <c r="Y521" s="22"/>
      <c r="Z521" s="18"/>
      <c r="AA521" s="18"/>
      <c r="AK521" s="24"/>
      <c r="AL521" s="20"/>
      <c r="AM521" s="20"/>
      <c r="AN521" s="22"/>
      <c r="AO521" s="18"/>
    </row>
    <row r="522" spans="22:41" x14ac:dyDescent="0.25">
      <c r="V522" s="26"/>
      <c r="W522" s="20"/>
      <c r="X522" s="20"/>
      <c r="Y522" s="22"/>
      <c r="Z522" s="18"/>
      <c r="AA522" s="18"/>
      <c r="AK522" s="24"/>
      <c r="AL522" s="20"/>
      <c r="AM522" s="20"/>
      <c r="AN522" s="22"/>
      <c r="AO522" s="18"/>
    </row>
    <row r="523" spans="22:41" x14ac:dyDescent="0.25">
      <c r="V523" s="26"/>
      <c r="W523" s="20"/>
      <c r="X523" s="20"/>
      <c r="Y523" s="22"/>
      <c r="Z523" s="18"/>
      <c r="AA523" s="18"/>
      <c r="AK523" s="24"/>
      <c r="AL523" s="20"/>
      <c r="AM523" s="20"/>
      <c r="AN523" s="22"/>
      <c r="AO523" s="18"/>
    </row>
    <row r="524" spans="22:41" x14ac:dyDescent="0.25">
      <c r="V524" s="26"/>
      <c r="W524" s="20"/>
      <c r="X524" s="20"/>
      <c r="Y524" s="22"/>
      <c r="Z524" s="18"/>
      <c r="AA524" s="18"/>
      <c r="AK524" s="24"/>
      <c r="AL524" s="20"/>
      <c r="AM524" s="20"/>
      <c r="AN524" s="22"/>
      <c r="AO524" s="18"/>
    </row>
    <row r="525" spans="22:41" x14ac:dyDescent="0.25">
      <c r="V525" s="26"/>
      <c r="W525" s="20"/>
      <c r="X525" s="20"/>
      <c r="Y525" s="22"/>
      <c r="Z525" s="18"/>
      <c r="AA525" s="18"/>
      <c r="AK525" s="24"/>
      <c r="AL525" s="20"/>
      <c r="AM525" s="20"/>
      <c r="AN525" s="22"/>
      <c r="AO525" s="18"/>
    </row>
    <row r="526" spans="22:41" x14ac:dyDescent="0.25">
      <c r="V526" s="26"/>
      <c r="W526" s="20"/>
      <c r="X526" s="20"/>
      <c r="Y526" s="22"/>
      <c r="Z526" s="18"/>
      <c r="AA526" s="18"/>
      <c r="AK526" s="24"/>
      <c r="AL526" s="20"/>
      <c r="AM526" s="20"/>
      <c r="AN526" s="22"/>
      <c r="AO526" s="18"/>
    </row>
    <row r="527" spans="22:41" x14ac:dyDescent="0.25">
      <c r="V527" s="26"/>
      <c r="W527" s="20"/>
      <c r="X527" s="20"/>
      <c r="Y527" s="22"/>
      <c r="Z527" s="18"/>
      <c r="AA527" s="18"/>
      <c r="AK527" s="24"/>
      <c r="AL527" s="20"/>
      <c r="AM527" s="20"/>
      <c r="AN527" s="22"/>
      <c r="AO527" s="18"/>
    </row>
    <row r="528" spans="22:41" x14ac:dyDescent="0.25">
      <c r="V528" s="26"/>
      <c r="W528" s="20"/>
      <c r="X528" s="20"/>
      <c r="Y528" s="22"/>
      <c r="Z528" s="18"/>
      <c r="AA528" s="18"/>
      <c r="AK528" s="19"/>
      <c r="AL528" s="20"/>
      <c r="AM528" s="20"/>
      <c r="AN528" s="22"/>
      <c r="AO528" s="23"/>
    </row>
    <row r="529" spans="22:41" x14ac:dyDescent="0.25">
      <c r="V529" s="26"/>
      <c r="W529" s="20"/>
      <c r="X529" s="20"/>
      <c r="Y529" s="22"/>
      <c r="Z529" s="18"/>
      <c r="AA529" s="18"/>
      <c r="AK529" s="24"/>
      <c r="AL529" s="20"/>
      <c r="AM529" s="20"/>
      <c r="AN529" s="22"/>
      <c r="AO529" s="18"/>
    </row>
    <row r="530" spans="22:41" x14ac:dyDescent="0.25">
      <c r="V530" s="26"/>
      <c r="W530" s="20"/>
      <c r="X530" s="20"/>
      <c r="Y530" s="22"/>
      <c r="Z530" s="18"/>
      <c r="AA530" s="18"/>
      <c r="AK530" s="24"/>
      <c r="AL530" s="20"/>
      <c r="AM530" s="20"/>
      <c r="AN530" s="22"/>
      <c r="AO530" s="18"/>
    </row>
    <row r="531" spans="22:41" x14ac:dyDescent="0.25">
      <c r="V531" s="26"/>
      <c r="W531" s="20"/>
      <c r="X531" s="20"/>
      <c r="Y531" s="22"/>
      <c r="Z531" s="18"/>
      <c r="AA531" s="18"/>
      <c r="AK531" s="24"/>
      <c r="AL531" s="20"/>
      <c r="AM531" s="20"/>
      <c r="AN531" s="22"/>
      <c r="AO531" s="18"/>
    </row>
    <row r="532" spans="22:41" x14ac:dyDescent="0.25">
      <c r="V532" s="26"/>
      <c r="W532" s="20"/>
      <c r="X532" s="20"/>
      <c r="Y532" s="22"/>
      <c r="Z532" s="18"/>
      <c r="AA532" s="18"/>
      <c r="AK532" s="24"/>
      <c r="AL532" s="20"/>
      <c r="AM532" s="20"/>
      <c r="AN532" s="22"/>
      <c r="AO532" s="18"/>
    </row>
    <row r="533" spans="22:41" x14ac:dyDescent="0.25">
      <c r="V533" s="26"/>
      <c r="W533" s="20"/>
      <c r="X533" s="20"/>
      <c r="Y533" s="22"/>
      <c r="Z533" s="18"/>
      <c r="AA533" s="18"/>
      <c r="AK533" s="24"/>
      <c r="AL533" s="20"/>
      <c r="AM533" s="20"/>
      <c r="AN533" s="22"/>
      <c r="AO533" s="18"/>
    </row>
    <row r="534" spans="22:41" x14ac:dyDescent="0.25">
      <c r="V534" s="26"/>
      <c r="W534" s="20"/>
      <c r="X534" s="20"/>
      <c r="Y534" s="22"/>
      <c r="Z534" s="18"/>
      <c r="AA534" s="18"/>
      <c r="AK534" s="24"/>
      <c r="AL534" s="20"/>
      <c r="AM534" s="20"/>
      <c r="AN534" s="22"/>
      <c r="AO534" s="18"/>
    </row>
    <row r="535" spans="22:41" x14ac:dyDescent="0.25">
      <c r="V535" s="26"/>
      <c r="W535" s="20"/>
      <c r="X535" s="20"/>
      <c r="Y535" s="22"/>
      <c r="Z535" s="18"/>
      <c r="AA535" s="18"/>
      <c r="AK535" s="24"/>
      <c r="AL535" s="20"/>
      <c r="AM535" s="20"/>
      <c r="AN535" s="22"/>
      <c r="AO535" s="18"/>
    </row>
    <row r="536" spans="22:41" x14ac:dyDescent="0.25">
      <c r="V536" s="26"/>
      <c r="W536" s="20"/>
      <c r="X536" s="20"/>
      <c r="Y536" s="22"/>
      <c r="Z536" s="18"/>
      <c r="AA536" s="18"/>
      <c r="AK536" s="24"/>
      <c r="AL536" s="20"/>
      <c r="AM536" s="20"/>
      <c r="AN536" s="22"/>
      <c r="AO536" s="18"/>
    </row>
    <row r="537" spans="22:41" x14ac:dyDescent="0.25">
      <c r="V537" s="26"/>
      <c r="W537" s="20"/>
      <c r="X537" s="20"/>
      <c r="Y537" s="22"/>
      <c r="Z537" s="18"/>
      <c r="AA537" s="18"/>
      <c r="AK537" s="24"/>
      <c r="AL537" s="20"/>
      <c r="AM537" s="20"/>
      <c r="AN537" s="22"/>
      <c r="AO537" s="18"/>
    </row>
    <row r="538" spans="22:41" x14ac:dyDescent="0.25">
      <c r="V538" s="26"/>
      <c r="W538" s="20"/>
      <c r="X538" s="20"/>
      <c r="Y538" s="22"/>
      <c r="Z538" s="18"/>
      <c r="AA538" s="18"/>
      <c r="AK538" s="24"/>
      <c r="AL538" s="20"/>
      <c r="AM538" s="20"/>
      <c r="AN538" s="22"/>
      <c r="AO538" s="18"/>
    </row>
    <row r="539" spans="22:41" x14ac:dyDescent="0.25">
      <c r="V539" s="26"/>
      <c r="W539" s="20"/>
      <c r="X539" s="20"/>
      <c r="Y539" s="22"/>
      <c r="Z539" s="18"/>
      <c r="AA539" s="18"/>
      <c r="AK539" s="24"/>
      <c r="AL539" s="20"/>
      <c r="AM539" s="20"/>
      <c r="AN539" s="22"/>
      <c r="AO539" s="23"/>
    </row>
    <row r="540" spans="22:41" x14ac:dyDescent="0.25">
      <c r="V540" s="26"/>
      <c r="W540" s="20"/>
      <c r="X540" s="20"/>
      <c r="Y540" s="22"/>
      <c r="Z540" s="18"/>
      <c r="AA540" s="18"/>
      <c r="AK540" s="24"/>
      <c r="AL540" s="20"/>
      <c r="AM540" s="20"/>
      <c r="AN540" s="22"/>
      <c r="AO540" s="23"/>
    </row>
    <row r="541" spans="22:41" x14ac:dyDescent="0.25">
      <c r="V541" s="26"/>
      <c r="W541" s="20"/>
      <c r="X541" s="20"/>
      <c r="Y541" s="22"/>
      <c r="Z541" s="18"/>
      <c r="AA541" s="18"/>
      <c r="AK541" s="24"/>
      <c r="AL541" s="20"/>
      <c r="AM541" s="20"/>
      <c r="AN541" s="22"/>
      <c r="AO541" s="18"/>
    </row>
    <row r="542" spans="22:41" x14ac:dyDescent="0.25">
      <c r="V542" s="26"/>
      <c r="W542" s="20"/>
      <c r="X542" s="20"/>
      <c r="Y542" s="22"/>
      <c r="Z542" s="18"/>
      <c r="AA542" s="18"/>
      <c r="AK542" s="24"/>
      <c r="AL542" s="20"/>
      <c r="AM542" s="20"/>
      <c r="AN542" s="22"/>
      <c r="AO542" s="18"/>
    </row>
    <row r="543" spans="22:41" x14ac:dyDescent="0.25">
      <c r="V543" s="26"/>
      <c r="W543" s="20"/>
      <c r="X543" s="20"/>
      <c r="Y543" s="22"/>
      <c r="Z543" s="18"/>
      <c r="AA543" s="18"/>
      <c r="AK543" s="24"/>
      <c r="AL543" s="20"/>
      <c r="AM543" s="20"/>
      <c r="AN543" s="22"/>
      <c r="AO543" s="23"/>
    </row>
    <row r="544" spans="22:41" x14ac:dyDescent="0.25">
      <c r="V544" s="26"/>
      <c r="W544" s="20"/>
      <c r="X544" s="20"/>
      <c r="Y544" s="22"/>
      <c r="Z544" s="18"/>
      <c r="AA544" s="18"/>
      <c r="AK544" s="24"/>
      <c r="AL544" s="20"/>
      <c r="AM544" s="20"/>
      <c r="AN544" s="22"/>
      <c r="AO544" s="18"/>
    </row>
    <row r="545" spans="22:41" x14ac:dyDescent="0.25">
      <c r="V545" s="26"/>
      <c r="W545" s="20"/>
      <c r="X545" s="20"/>
      <c r="Y545" s="22"/>
      <c r="Z545" s="18"/>
      <c r="AA545" s="18"/>
      <c r="AK545" s="24"/>
      <c r="AL545" s="20"/>
      <c r="AM545" s="20"/>
      <c r="AN545" s="22"/>
      <c r="AO545" s="18"/>
    </row>
    <row r="546" spans="22:41" x14ac:dyDescent="0.25">
      <c r="V546" s="30"/>
      <c r="W546" s="20"/>
      <c r="X546" s="20"/>
      <c r="Y546" s="22"/>
      <c r="Z546" s="23"/>
      <c r="AA546" s="23"/>
      <c r="AK546" s="24"/>
      <c r="AL546" s="20"/>
      <c r="AM546" s="20"/>
      <c r="AN546" s="22"/>
      <c r="AO546" s="18"/>
    </row>
    <row r="547" spans="22:41" x14ac:dyDescent="0.25">
      <c r="V547" s="26"/>
      <c r="W547" s="20"/>
      <c r="X547" s="20"/>
      <c r="Y547" s="22"/>
      <c r="Z547" s="18"/>
      <c r="AA547" s="18"/>
      <c r="AK547" s="24"/>
      <c r="AL547" s="20"/>
      <c r="AM547" s="20"/>
      <c r="AN547" s="22"/>
      <c r="AO547" s="23"/>
    </row>
    <row r="548" spans="22:41" x14ac:dyDescent="0.25">
      <c r="V548" s="26"/>
      <c r="W548" s="20"/>
      <c r="X548" s="20"/>
      <c r="Y548" s="22"/>
      <c r="Z548" s="18"/>
      <c r="AA548" s="18"/>
      <c r="AK548" s="24"/>
      <c r="AL548" s="20"/>
      <c r="AM548" s="20"/>
      <c r="AN548" s="22"/>
      <c r="AO548" s="23"/>
    </row>
    <row r="549" spans="22:41" x14ac:dyDescent="0.25">
      <c r="V549" s="26"/>
      <c r="W549" s="20"/>
      <c r="X549" s="20"/>
      <c r="Y549" s="22"/>
      <c r="Z549" s="18"/>
      <c r="AA549" s="18"/>
      <c r="AK549" s="24"/>
      <c r="AL549" s="20"/>
      <c r="AM549" s="20"/>
      <c r="AN549" s="22"/>
      <c r="AO549" s="23"/>
    </row>
    <row r="550" spans="22:41" x14ac:dyDescent="0.25">
      <c r="V550" s="26"/>
      <c r="W550" s="20"/>
      <c r="X550" s="20"/>
      <c r="Y550" s="22"/>
      <c r="Z550" s="18"/>
      <c r="AA550" s="18"/>
      <c r="AK550" s="24"/>
      <c r="AL550" s="20"/>
      <c r="AM550" s="20"/>
      <c r="AN550" s="22"/>
      <c r="AO550" s="18"/>
    </row>
    <row r="551" spans="22:41" x14ac:dyDescent="0.25">
      <c r="V551" s="26"/>
      <c r="W551" s="20"/>
      <c r="X551" s="20"/>
      <c r="Y551" s="22"/>
      <c r="Z551" s="18"/>
      <c r="AA551" s="18"/>
      <c r="AK551" s="24"/>
      <c r="AL551" s="20"/>
      <c r="AM551" s="20"/>
      <c r="AN551" s="22"/>
      <c r="AO551" s="23"/>
    </row>
    <row r="552" spans="22:41" x14ac:dyDescent="0.25">
      <c r="V552" s="26"/>
      <c r="W552" s="20"/>
      <c r="X552" s="20"/>
      <c r="Y552" s="22"/>
      <c r="Z552" s="18"/>
      <c r="AA552" s="18"/>
      <c r="AK552" s="24"/>
      <c r="AL552" s="20"/>
      <c r="AM552" s="20"/>
      <c r="AN552" s="22"/>
      <c r="AO552" s="23"/>
    </row>
    <row r="553" spans="22:41" x14ac:dyDescent="0.25">
      <c r="V553" s="26"/>
      <c r="W553" s="20"/>
      <c r="X553" s="20"/>
      <c r="Y553" s="22"/>
      <c r="Z553" s="18"/>
      <c r="AA553" s="18"/>
      <c r="AK553" s="24"/>
      <c r="AL553" s="20"/>
      <c r="AM553" s="20"/>
      <c r="AN553" s="22"/>
      <c r="AO553" s="18"/>
    </row>
    <row r="554" spans="22:41" x14ac:dyDescent="0.25">
      <c r="V554" s="26"/>
      <c r="W554" s="20"/>
      <c r="X554" s="20"/>
      <c r="Y554" s="22"/>
      <c r="Z554" s="18"/>
      <c r="AA554" s="18"/>
      <c r="AK554" s="24"/>
      <c r="AL554" s="20"/>
      <c r="AM554" s="20"/>
      <c r="AN554" s="22"/>
      <c r="AO554" s="18"/>
    </row>
    <row r="555" spans="22:41" x14ac:dyDescent="0.25">
      <c r="V555" s="26"/>
      <c r="W555" s="20"/>
      <c r="X555" s="20"/>
      <c r="Y555" s="22"/>
      <c r="Z555" s="18"/>
      <c r="AA555" s="18"/>
      <c r="AK555" s="24"/>
      <c r="AL555" s="20"/>
      <c r="AM555" s="20"/>
      <c r="AN555" s="22"/>
      <c r="AO555" s="18"/>
    </row>
    <row r="556" spans="22:41" x14ac:dyDescent="0.25">
      <c r="V556" s="26"/>
      <c r="W556" s="20"/>
      <c r="X556" s="20"/>
      <c r="Y556" s="22"/>
      <c r="Z556" s="18"/>
      <c r="AA556" s="18"/>
      <c r="AK556" s="24"/>
      <c r="AL556" s="20"/>
      <c r="AM556" s="20"/>
      <c r="AN556" s="22"/>
      <c r="AO556" s="18"/>
    </row>
    <row r="557" spans="22:41" x14ac:dyDescent="0.25">
      <c r="V557" s="26"/>
      <c r="W557" s="20"/>
      <c r="X557" s="20"/>
      <c r="Y557" s="22"/>
      <c r="Z557" s="23"/>
      <c r="AA557" s="23"/>
      <c r="AK557" s="24"/>
      <c r="AL557" s="20"/>
      <c r="AM557" s="20"/>
      <c r="AN557" s="22"/>
      <c r="AO557" s="18"/>
    </row>
    <row r="558" spans="22:41" x14ac:dyDescent="0.25">
      <c r="V558" s="26"/>
      <c r="W558" s="20"/>
      <c r="X558" s="20"/>
      <c r="Y558" s="22"/>
      <c r="Z558" s="23"/>
      <c r="AA558" s="23"/>
      <c r="AK558" s="24"/>
      <c r="AL558" s="20"/>
      <c r="AM558" s="20"/>
      <c r="AN558" s="22"/>
      <c r="AO558" s="18"/>
    </row>
    <row r="559" spans="22:41" x14ac:dyDescent="0.25">
      <c r="V559" s="26"/>
      <c r="W559" s="20"/>
      <c r="X559" s="20"/>
      <c r="Y559" s="22"/>
      <c r="Z559" s="18"/>
      <c r="AA559" s="18"/>
      <c r="AK559" s="24"/>
      <c r="AL559" s="20"/>
      <c r="AM559" s="20"/>
      <c r="AN559" s="22"/>
      <c r="AO559" s="18"/>
    </row>
    <row r="560" spans="22:41" x14ac:dyDescent="0.25">
      <c r="V560" s="26"/>
      <c r="W560" s="20"/>
      <c r="X560" s="20"/>
      <c r="Y560" s="22"/>
      <c r="Z560" s="18"/>
      <c r="AA560" s="18"/>
      <c r="AK560" s="24"/>
      <c r="AL560" s="20"/>
      <c r="AM560" s="20"/>
      <c r="AN560" s="22"/>
      <c r="AO560" s="23"/>
    </row>
    <row r="561" spans="22:41" x14ac:dyDescent="0.25">
      <c r="V561" s="26"/>
      <c r="W561" s="20"/>
      <c r="X561" s="20"/>
      <c r="Y561" s="22"/>
      <c r="Z561" s="23"/>
      <c r="AA561" s="23"/>
      <c r="AK561" s="24"/>
      <c r="AL561" s="20"/>
      <c r="AM561" s="20"/>
      <c r="AN561" s="22"/>
      <c r="AO561" s="18"/>
    </row>
    <row r="562" spans="22:41" x14ac:dyDescent="0.25">
      <c r="V562" s="26"/>
      <c r="W562" s="20"/>
      <c r="X562" s="20"/>
      <c r="Y562" s="22"/>
      <c r="Z562" s="18"/>
      <c r="AA562" s="18"/>
      <c r="AK562" s="24"/>
      <c r="AL562" s="20"/>
      <c r="AM562" s="20"/>
      <c r="AN562" s="22"/>
      <c r="AO562" s="18"/>
    </row>
    <row r="563" spans="22:41" x14ac:dyDescent="0.25">
      <c r="V563" s="26"/>
      <c r="W563" s="20"/>
      <c r="X563" s="20"/>
      <c r="Y563" s="22"/>
      <c r="Z563" s="18"/>
      <c r="AA563" s="18"/>
      <c r="AK563" s="24"/>
      <c r="AL563" s="20"/>
      <c r="AM563" s="20"/>
      <c r="AN563" s="22"/>
      <c r="AO563" s="18"/>
    </row>
    <row r="564" spans="22:41" x14ac:dyDescent="0.25">
      <c r="V564" s="26"/>
      <c r="W564" s="20"/>
      <c r="X564" s="20"/>
      <c r="Y564" s="22"/>
      <c r="Z564" s="18"/>
      <c r="AA564" s="18"/>
      <c r="AK564" s="24"/>
      <c r="AL564" s="20"/>
      <c r="AM564" s="20"/>
      <c r="AN564" s="22"/>
      <c r="AO564" s="18"/>
    </row>
    <row r="565" spans="22:41" x14ac:dyDescent="0.25">
      <c r="V565" s="26"/>
      <c r="W565" s="20"/>
      <c r="X565" s="20"/>
      <c r="Y565" s="22"/>
      <c r="Z565" s="23"/>
      <c r="AA565" s="23"/>
      <c r="AK565" s="24"/>
      <c r="AL565" s="20"/>
      <c r="AM565" s="20"/>
      <c r="AN565" s="22"/>
      <c r="AO565" s="18"/>
    </row>
    <row r="566" spans="22:41" x14ac:dyDescent="0.25">
      <c r="V566" s="26"/>
      <c r="W566" s="20"/>
      <c r="X566" s="20"/>
      <c r="Y566" s="22"/>
      <c r="Z566" s="23"/>
      <c r="AA566" s="23"/>
      <c r="AK566" s="24"/>
      <c r="AL566" s="20"/>
      <c r="AM566" s="20"/>
      <c r="AN566" s="22"/>
      <c r="AO566" s="18"/>
    </row>
    <row r="567" spans="22:41" x14ac:dyDescent="0.25">
      <c r="V567" s="26"/>
      <c r="W567" s="20"/>
      <c r="X567" s="20"/>
      <c r="Y567" s="22"/>
      <c r="Z567" s="23"/>
      <c r="AA567" s="23"/>
      <c r="AK567" s="24"/>
      <c r="AL567" s="20"/>
      <c r="AM567" s="20"/>
      <c r="AN567" s="22"/>
      <c r="AO567" s="18"/>
    </row>
    <row r="568" spans="22:41" x14ac:dyDescent="0.25">
      <c r="V568" s="26"/>
      <c r="W568" s="20"/>
      <c r="X568" s="20"/>
      <c r="Y568" s="22"/>
      <c r="Z568" s="18"/>
      <c r="AA568" s="18"/>
      <c r="AK568" s="24"/>
      <c r="AL568" s="20"/>
      <c r="AM568" s="20"/>
      <c r="AN568" s="22"/>
      <c r="AO568" s="18"/>
    </row>
    <row r="569" spans="22:41" x14ac:dyDescent="0.25">
      <c r="V569" s="26"/>
      <c r="W569" s="20"/>
      <c r="X569" s="20"/>
      <c r="Y569" s="22"/>
      <c r="Z569" s="23"/>
      <c r="AA569" s="23"/>
      <c r="AK569" s="24"/>
      <c r="AL569" s="20"/>
      <c r="AM569" s="20"/>
      <c r="AN569" s="22"/>
      <c r="AO569" s="18"/>
    </row>
    <row r="570" spans="22:41" x14ac:dyDescent="0.25">
      <c r="V570" s="26"/>
      <c r="W570" s="20"/>
      <c r="X570" s="20"/>
      <c r="Y570" s="22"/>
      <c r="Z570" s="23"/>
      <c r="AA570" s="23"/>
      <c r="AK570" s="24"/>
      <c r="AL570" s="20"/>
      <c r="AM570" s="20"/>
      <c r="AN570" s="22"/>
      <c r="AO570" s="18"/>
    </row>
    <row r="571" spans="22:41" x14ac:dyDescent="0.25">
      <c r="V571" s="26"/>
      <c r="W571" s="20"/>
      <c r="X571" s="20"/>
      <c r="Y571" s="22"/>
      <c r="Z571" s="18"/>
      <c r="AA571" s="18"/>
      <c r="AK571" s="24"/>
      <c r="AL571" s="20"/>
      <c r="AM571" s="20"/>
      <c r="AN571" s="22"/>
      <c r="AO571" s="18"/>
    </row>
    <row r="572" spans="22:41" x14ac:dyDescent="0.25">
      <c r="V572" s="26"/>
      <c r="W572" s="20"/>
      <c r="X572" s="20"/>
      <c r="Y572" s="22"/>
      <c r="Z572" s="18"/>
      <c r="AA572" s="18"/>
      <c r="AK572" s="24"/>
      <c r="AL572" s="20"/>
      <c r="AM572" s="20"/>
      <c r="AN572" s="22"/>
      <c r="AO572" s="18"/>
    </row>
    <row r="573" spans="22:41" x14ac:dyDescent="0.25">
      <c r="V573" s="26"/>
      <c r="W573" s="20"/>
      <c r="X573" s="20"/>
      <c r="Y573" s="22"/>
      <c r="Z573" s="18"/>
      <c r="AA573" s="18"/>
      <c r="AK573" s="24"/>
      <c r="AL573" s="20"/>
      <c r="AM573" s="20"/>
      <c r="AN573" s="22"/>
      <c r="AO573" s="18"/>
    </row>
    <row r="574" spans="22:41" x14ac:dyDescent="0.25">
      <c r="V574" s="26"/>
      <c r="W574" s="20"/>
      <c r="X574" s="20"/>
      <c r="Y574" s="22"/>
      <c r="Z574" s="18"/>
      <c r="AA574" s="18"/>
      <c r="AK574" s="24"/>
      <c r="AL574" s="20"/>
      <c r="AM574" s="20"/>
      <c r="AN574" s="22"/>
      <c r="AO574" s="18"/>
    </row>
    <row r="575" spans="22:41" x14ac:dyDescent="0.25">
      <c r="V575" s="26"/>
      <c r="W575" s="20"/>
      <c r="X575" s="20"/>
      <c r="Y575" s="22"/>
      <c r="Z575" s="18"/>
      <c r="AA575" s="18"/>
      <c r="AK575" s="24"/>
      <c r="AL575" s="20"/>
      <c r="AM575" s="20"/>
      <c r="AN575" s="22"/>
      <c r="AO575" s="18"/>
    </row>
    <row r="576" spans="22:41" x14ac:dyDescent="0.25">
      <c r="V576" s="26"/>
      <c r="W576" s="20"/>
      <c r="X576" s="20"/>
      <c r="Y576" s="22"/>
      <c r="Z576" s="18"/>
      <c r="AA576" s="18"/>
      <c r="AK576" s="24"/>
      <c r="AL576" s="20"/>
      <c r="AM576" s="20"/>
      <c r="AN576" s="22"/>
      <c r="AO576" s="18"/>
    </row>
    <row r="577" spans="22:41" x14ac:dyDescent="0.25">
      <c r="V577" s="26"/>
      <c r="W577" s="20"/>
      <c r="X577" s="20"/>
      <c r="Y577" s="22"/>
      <c r="Z577" s="18"/>
      <c r="AA577" s="18"/>
      <c r="AK577" s="24"/>
      <c r="AL577" s="20"/>
      <c r="AM577" s="20"/>
      <c r="AN577" s="22"/>
      <c r="AO577" s="18"/>
    </row>
    <row r="578" spans="22:41" x14ac:dyDescent="0.25">
      <c r="V578" s="26"/>
      <c r="W578" s="20"/>
      <c r="X578" s="20"/>
      <c r="Y578" s="22"/>
      <c r="Z578" s="23"/>
      <c r="AA578" s="23"/>
      <c r="AK578" s="24"/>
      <c r="AL578" s="20"/>
      <c r="AM578" s="20"/>
      <c r="AN578" s="22"/>
      <c r="AO578" s="18"/>
    </row>
    <row r="579" spans="22:41" x14ac:dyDescent="0.25">
      <c r="V579" s="26"/>
      <c r="W579" s="20"/>
      <c r="X579" s="20"/>
      <c r="Y579" s="22"/>
      <c r="Z579" s="18"/>
      <c r="AA579" s="18"/>
      <c r="AK579" s="24"/>
      <c r="AL579" s="20"/>
      <c r="AM579" s="20"/>
      <c r="AN579" s="22"/>
      <c r="AO579" s="18"/>
    </row>
    <row r="580" spans="22:41" x14ac:dyDescent="0.25">
      <c r="V580" s="26"/>
      <c r="W580" s="20"/>
      <c r="X580" s="20"/>
      <c r="Y580" s="22"/>
      <c r="Z580" s="18"/>
      <c r="AA580" s="18"/>
      <c r="AK580" s="24"/>
      <c r="AL580" s="20"/>
      <c r="AM580" s="20"/>
      <c r="AN580" s="22"/>
      <c r="AO580" s="18"/>
    </row>
    <row r="581" spans="22:41" x14ac:dyDescent="0.25">
      <c r="V581" s="26"/>
      <c r="W581" s="20"/>
      <c r="X581" s="20"/>
      <c r="Y581" s="22"/>
      <c r="Z581" s="18"/>
      <c r="AA581" s="18"/>
      <c r="AK581" s="24"/>
      <c r="AL581" s="20"/>
      <c r="AM581" s="20"/>
      <c r="AN581" s="22"/>
      <c r="AO581" s="18"/>
    </row>
    <row r="582" spans="22:41" x14ac:dyDescent="0.25">
      <c r="V582" s="26"/>
      <c r="W582" s="20"/>
      <c r="X582" s="20"/>
      <c r="Y582" s="22"/>
      <c r="Z582" s="18"/>
      <c r="AA582" s="18"/>
      <c r="AK582" s="24"/>
      <c r="AL582" s="20"/>
      <c r="AM582" s="20"/>
      <c r="AN582" s="22"/>
      <c r="AO582" s="18"/>
    </row>
    <row r="583" spans="22:41" x14ac:dyDescent="0.25">
      <c r="V583" s="26"/>
      <c r="W583" s="20"/>
      <c r="X583" s="20"/>
      <c r="Y583" s="22"/>
      <c r="Z583" s="18"/>
      <c r="AA583" s="18"/>
      <c r="AK583" s="24"/>
      <c r="AL583" s="20"/>
      <c r="AM583" s="20"/>
      <c r="AN583" s="22"/>
      <c r="AO583" s="18"/>
    </row>
    <row r="584" spans="22:41" x14ac:dyDescent="0.25">
      <c r="V584" s="26"/>
      <c r="W584" s="20"/>
      <c r="X584" s="20"/>
      <c r="Y584" s="22"/>
      <c r="Z584" s="18"/>
      <c r="AA584" s="18"/>
      <c r="AK584" s="24"/>
      <c r="AL584" s="20"/>
      <c r="AM584" s="20"/>
      <c r="AN584" s="22"/>
      <c r="AO584" s="18"/>
    </row>
    <row r="585" spans="22:41" x14ac:dyDescent="0.25">
      <c r="V585" s="26"/>
      <c r="W585" s="20"/>
      <c r="X585" s="20"/>
      <c r="Y585" s="22"/>
      <c r="Z585" s="18"/>
      <c r="AA585" s="18"/>
      <c r="AK585" s="24"/>
      <c r="AL585" s="20"/>
      <c r="AM585" s="20"/>
      <c r="AN585" s="22"/>
      <c r="AO585" s="18"/>
    </row>
    <row r="586" spans="22:41" x14ac:dyDescent="0.25">
      <c r="V586" s="26"/>
      <c r="W586" s="20"/>
      <c r="X586" s="20"/>
      <c r="Y586" s="22"/>
      <c r="Z586" s="18"/>
      <c r="AA586" s="18"/>
      <c r="AK586" s="24"/>
      <c r="AL586" s="20"/>
      <c r="AM586" s="20"/>
      <c r="AN586" s="22"/>
      <c r="AO586" s="18"/>
    </row>
    <row r="587" spans="22:41" x14ac:dyDescent="0.25">
      <c r="V587" s="26"/>
      <c r="W587" s="20"/>
      <c r="X587" s="20"/>
      <c r="Y587" s="22"/>
      <c r="Z587" s="18"/>
      <c r="AA587" s="18"/>
      <c r="AK587" s="24"/>
      <c r="AL587" s="20"/>
      <c r="AM587" s="20"/>
      <c r="AN587" s="22"/>
      <c r="AO587" s="18"/>
    </row>
    <row r="588" spans="22:41" x14ac:dyDescent="0.25">
      <c r="V588" s="26"/>
      <c r="W588" s="20"/>
      <c r="X588" s="20"/>
      <c r="Y588" s="22"/>
      <c r="Z588" s="18"/>
      <c r="AA588" s="18"/>
      <c r="AK588" s="24"/>
      <c r="AL588" s="20"/>
      <c r="AM588" s="20"/>
      <c r="AN588" s="22"/>
      <c r="AO588" s="18"/>
    </row>
    <row r="589" spans="22:41" x14ac:dyDescent="0.25">
      <c r="V589" s="26"/>
      <c r="W589" s="20"/>
      <c r="X589" s="20"/>
      <c r="Y589" s="22"/>
      <c r="Z589" s="18"/>
      <c r="AA589" s="18"/>
      <c r="AK589" s="24"/>
      <c r="AL589" s="20"/>
      <c r="AM589" s="20"/>
      <c r="AN589" s="22"/>
      <c r="AO589" s="18"/>
    </row>
    <row r="590" spans="22:41" x14ac:dyDescent="0.25">
      <c r="V590" s="26"/>
      <c r="W590" s="20"/>
      <c r="X590" s="20"/>
      <c r="Y590" s="22"/>
      <c r="Z590" s="18"/>
      <c r="AA590" s="18"/>
      <c r="AK590" s="24"/>
      <c r="AL590" s="20"/>
      <c r="AM590" s="20"/>
      <c r="AN590" s="22"/>
      <c r="AO590" s="18"/>
    </row>
    <row r="591" spans="22:41" x14ac:dyDescent="0.25">
      <c r="V591" s="26"/>
      <c r="W591" s="20"/>
      <c r="X591" s="20"/>
      <c r="Y591" s="22"/>
      <c r="Z591" s="18"/>
      <c r="AA591" s="18"/>
      <c r="AK591" s="19"/>
      <c r="AL591" s="20"/>
      <c r="AM591" s="20"/>
      <c r="AN591" s="22"/>
      <c r="AO591" s="23"/>
    </row>
    <row r="592" spans="22:41" x14ac:dyDescent="0.25">
      <c r="V592" s="26"/>
      <c r="W592" s="20"/>
      <c r="X592" s="20"/>
      <c r="Y592" s="22"/>
      <c r="Z592" s="18"/>
      <c r="AA592" s="18"/>
      <c r="AK592" s="19"/>
      <c r="AL592" s="20"/>
      <c r="AM592" s="20"/>
      <c r="AN592" s="22"/>
      <c r="AO592" s="23"/>
    </row>
    <row r="593" spans="22:41" x14ac:dyDescent="0.25">
      <c r="V593" s="26"/>
      <c r="W593" s="20"/>
      <c r="X593" s="20"/>
      <c r="Y593" s="22"/>
      <c r="Z593" s="18"/>
      <c r="AA593" s="18"/>
      <c r="AK593" s="19"/>
      <c r="AL593" s="20"/>
      <c r="AM593" s="20"/>
      <c r="AN593" s="22"/>
      <c r="AO593" s="23"/>
    </row>
    <row r="594" spans="22:41" x14ac:dyDescent="0.25">
      <c r="V594" s="26"/>
      <c r="W594" s="20"/>
      <c r="X594" s="20"/>
      <c r="Y594" s="22"/>
      <c r="Z594" s="18"/>
      <c r="AA594" s="18"/>
      <c r="AK594" s="19"/>
      <c r="AL594" s="20"/>
      <c r="AM594" s="20"/>
      <c r="AN594" s="22"/>
      <c r="AO594" s="23"/>
    </row>
    <row r="595" spans="22:41" x14ac:dyDescent="0.25">
      <c r="V595" s="26"/>
      <c r="W595" s="20"/>
      <c r="X595" s="20"/>
      <c r="Y595" s="22"/>
      <c r="Z595" s="18"/>
      <c r="AA595" s="18"/>
      <c r="AK595" s="24"/>
      <c r="AL595" s="20"/>
      <c r="AM595" s="20"/>
      <c r="AN595" s="22"/>
      <c r="AO595" s="23"/>
    </row>
    <row r="596" spans="22:41" x14ac:dyDescent="0.25">
      <c r="V596" s="26"/>
      <c r="W596" s="20"/>
      <c r="X596" s="20"/>
      <c r="Y596" s="22"/>
      <c r="Z596" s="18"/>
      <c r="AA596" s="18"/>
      <c r="AK596" s="24"/>
      <c r="AL596" s="20"/>
      <c r="AM596" s="20"/>
      <c r="AN596" s="22"/>
      <c r="AO596" s="18"/>
    </row>
    <row r="597" spans="22:41" x14ac:dyDescent="0.25">
      <c r="V597" s="26"/>
      <c r="W597" s="20"/>
      <c r="X597" s="20"/>
      <c r="Y597" s="22"/>
      <c r="Z597" s="18"/>
      <c r="AA597" s="18"/>
      <c r="AK597" s="24"/>
      <c r="AL597" s="20"/>
      <c r="AM597" s="20"/>
      <c r="AN597" s="22"/>
      <c r="AO597" s="18"/>
    </row>
    <row r="598" spans="22:41" x14ac:dyDescent="0.25">
      <c r="V598" s="26"/>
      <c r="W598" s="20"/>
      <c r="X598" s="20"/>
      <c r="Y598" s="22"/>
      <c r="Z598" s="18"/>
      <c r="AA598" s="18"/>
      <c r="AK598" s="24"/>
      <c r="AL598" s="20"/>
      <c r="AM598" s="20"/>
      <c r="AN598" s="22"/>
      <c r="AO598" s="18"/>
    </row>
    <row r="599" spans="22:41" x14ac:dyDescent="0.25">
      <c r="V599" s="26"/>
      <c r="W599" s="20"/>
      <c r="X599" s="20"/>
      <c r="Y599" s="22"/>
      <c r="Z599" s="18"/>
      <c r="AA599" s="18"/>
      <c r="AK599" s="24"/>
      <c r="AL599" s="20"/>
      <c r="AM599" s="20"/>
      <c r="AN599" s="22"/>
      <c r="AO599" s="18"/>
    </row>
    <row r="600" spans="22:41" x14ac:dyDescent="0.25">
      <c r="V600" s="26"/>
      <c r="W600" s="20"/>
      <c r="X600" s="20"/>
      <c r="Y600" s="22"/>
      <c r="Z600" s="18"/>
      <c r="AA600" s="18"/>
      <c r="AK600" s="24"/>
      <c r="AL600" s="20"/>
      <c r="AM600" s="20"/>
      <c r="AN600" s="22"/>
      <c r="AO600" s="18"/>
    </row>
    <row r="601" spans="22:41" x14ac:dyDescent="0.25">
      <c r="V601" s="26"/>
      <c r="W601" s="20"/>
      <c r="X601" s="20"/>
      <c r="Y601" s="22"/>
      <c r="Z601" s="18"/>
      <c r="AA601" s="18"/>
      <c r="AK601" s="24"/>
      <c r="AL601" s="20"/>
      <c r="AM601" s="20"/>
      <c r="AN601" s="22"/>
      <c r="AO601" s="18"/>
    </row>
    <row r="602" spans="22:41" x14ac:dyDescent="0.25">
      <c r="V602" s="26"/>
      <c r="W602" s="20"/>
      <c r="X602" s="20"/>
      <c r="Y602" s="22"/>
      <c r="Z602" s="18"/>
      <c r="AA602" s="18"/>
      <c r="AK602" s="24"/>
      <c r="AL602" s="20"/>
      <c r="AM602" s="20"/>
      <c r="AN602" s="22"/>
      <c r="AO602" s="18"/>
    </row>
    <row r="603" spans="22:41" x14ac:dyDescent="0.25">
      <c r="V603" s="26"/>
      <c r="W603" s="20"/>
      <c r="X603" s="20"/>
      <c r="Y603" s="22"/>
      <c r="Z603" s="18"/>
      <c r="AA603" s="18"/>
      <c r="AK603" s="24"/>
      <c r="AL603" s="20"/>
      <c r="AM603" s="20"/>
      <c r="AN603" s="22"/>
      <c r="AO603" s="18"/>
    </row>
    <row r="604" spans="22:41" x14ac:dyDescent="0.25">
      <c r="V604" s="26"/>
      <c r="W604" s="20"/>
      <c r="X604" s="20"/>
      <c r="Y604" s="22"/>
      <c r="Z604" s="18"/>
      <c r="AA604" s="18"/>
      <c r="AK604" s="24"/>
      <c r="AL604" s="20"/>
      <c r="AM604" s="20"/>
      <c r="AN604" s="22"/>
      <c r="AO604" s="18"/>
    </row>
    <row r="605" spans="22:41" x14ac:dyDescent="0.25">
      <c r="V605" s="26"/>
      <c r="W605" s="20"/>
      <c r="X605" s="20"/>
      <c r="Y605" s="22"/>
      <c r="Z605" s="18"/>
      <c r="AA605" s="18"/>
      <c r="AK605" s="24"/>
      <c r="AL605" s="20"/>
      <c r="AM605" s="20"/>
      <c r="AN605" s="22"/>
      <c r="AO605" s="18"/>
    </row>
    <row r="606" spans="22:41" x14ac:dyDescent="0.25">
      <c r="V606" s="26"/>
      <c r="W606" s="20"/>
      <c r="X606" s="20"/>
      <c r="Y606" s="22"/>
      <c r="Z606" s="18"/>
      <c r="AA606" s="18"/>
      <c r="AK606" s="24"/>
      <c r="AL606" s="20"/>
      <c r="AM606" s="20"/>
      <c r="AN606" s="22"/>
      <c r="AO606" s="18"/>
    </row>
    <row r="607" spans="22:41" x14ac:dyDescent="0.25">
      <c r="V607" s="26"/>
      <c r="W607" s="20"/>
      <c r="X607" s="20"/>
      <c r="Y607" s="22"/>
      <c r="Z607" s="18"/>
      <c r="AA607" s="18"/>
      <c r="AK607" s="24"/>
      <c r="AL607" s="20"/>
      <c r="AM607" s="20"/>
      <c r="AN607" s="22"/>
      <c r="AO607" s="18"/>
    </row>
    <row r="608" spans="22:41" x14ac:dyDescent="0.25">
      <c r="V608" s="26"/>
      <c r="W608" s="20"/>
      <c r="X608" s="20"/>
      <c r="Y608" s="22"/>
      <c r="Z608" s="18"/>
      <c r="AA608" s="18"/>
      <c r="AK608" s="24"/>
      <c r="AL608" s="20"/>
      <c r="AM608" s="20"/>
      <c r="AN608" s="22"/>
      <c r="AO608" s="18"/>
    </row>
    <row r="609" spans="22:41" x14ac:dyDescent="0.25">
      <c r="V609" s="30"/>
      <c r="W609" s="20"/>
      <c r="X609" s="20"/>
      <c r="Y609" s="22"/>
      <c r="Z609" s="23"/>
      <c r="AA609" s="23"/>
      <c r="AK609" s="24"/>
      <c r="AL609" s="20"/>
      <c r="AM609" s="20"/>
      <c r="AN609" s="22"/>
      <c r="AO609" s="18"/>
    </row>
    <row r="610" spans="22:41" x14ac:dyDescent="0.25">
      <c r="V610" s="30"/>
      <c r="W610" s="20"/>
      <c r="X610" s="20"/>
      <c r="Y610" s="22"/>
      <c r="Z610" s="23"/>
      <c r="AA610" s="23"/>
      <c r="AK610" s="24"/>
      <c r="AL610" s="20"/>
      <c r="AM610" s="20"/>
      <c r="AN610" s="22"/>
      <c r="AO610" s="18"/>
    </row>
    <row r="611" spans="22:41" x14ac:dyDescent="0.25">
      <c r="V611" s="30"/>
      <c r="W611" s="20"/>
      <c r="X611" s="20"/>
      <c r="Y611" s="22"/>
      <c r="Z611" s="23"/>
      <c r="AA611" s="23"/>
      <c r="AK611" s="24"/>
      <c r="AL611" s="20"/>
      <c r="AM611" s="20"/>
      <c r="AN611" s="22"/>
      <c r="AO611" s="18"/>
    </row>
    <row r="612" spans="22:41" x14ac:dyDescent="0.25">
      <c r="V612" s="30"/>
      <c r="W612" s="20"/>
      <c r="X612" s="20"/>
      <c r="Y612" s="22"/>
      <c r="Z612" s="23"/>
      <c r="AA612" s="23"/>
      <c r="AK612" s="24"/>
      <c r="AL612" s="20"/>
      <c r="AM612" s="20"/>
      <c r="AN612" s="22"/>
      <c r="AO612" s="18"/>
    </row>
    <row r="613" spans="22:41" x14ac:dyDescent="0.25">
      <c r="V613" s="26"/>
      <c r="W613" s="20"/>
      <c r="X613" s="20"/>
      <c r="Y613" s="22"/>
      <c r="Z613" s="23"/>
      <c r="AA613" s="23"/>
      <c r="AK613" s="24"/>
      <c r="AL613" s="20"/>
      <c r="AM613" s="20"/>
      <c r="AN613" s="22"/>
      <c r="AO613" s="18"/>
    </row>
    <row r="614" spans="22:41" x14ac:dyDescent="0.25">
      <c r="V614" s="26"/>
      <c r="W614" s="20"/>
      <c r="X614" s="20"/>
      <c r="Y614" s="22"/>
      <c r="Z614" s="18"/>
      <c r="AA614" s="18"/>
      <c r="AK614" s="24"/>
      <c r="AL614" s="20"/>
      <c r="AM614" s="20"/>
      <c r="AN614" s="22"/>
      <c r="AO614" s="18"/>
    </row>
    <row r="615" spans="22:41" x14ac:dyDescent="0.25">
      <c r="V615" s="26"/>
      <c r="W615" s="20"/>
      <c r="X615" s="20"/>
      <c r="Y615" s="22"/>
      <c r="Z615" s="18"/>
      <c r="AA615" s="18"/>
      <c r="AK615" s="24"/>
      <c r="AL615" s="20"/>
      <c r="AM615" s="20"/>
      <c r="AN615" s="22"/>
      <c r="AO615" s="18"/>
    </row>
    <row r="616" spans="22:41" x14ac:dyDescent="0.25">
      <c r="V616" s="26"/>
      <c r="W616" s="20"/>
      <c r="X616" s="20"/>
      <c r="Y616" s="22"/>
      <c r="Z616" s="18"/>
      <c r="AA616" s="18"/>
      <c r="AK616" s="24"/>
      <c r="AL616" s="20"/>
      <c r="AM616" s="20"/>
      <c r="AN616" s="22"/>
      <c r="AO616" s="18"/>
    </row>
    <row r="617" spans="22:41" x14ac:dyDescent="0.25">
      <c r="V617" s="26"/>
      <c r="W617" s="20"/>
      <c r="X617" s="20"/>
      <c r="Y617" s="22"/>
      <c r="Z617" s="18"/>
      <c r="AA617" s="18"/>
      <c r="AK617" s="24"/>
      <c r="AL617" s="20"/>
      <c r="AM617" s="20"/>
      <c r="AN617" s="22"/>
      <c r="AO617" s="18"/>
    </row>
    <row r="618" spans="22:41" x14ac:dyDescent="0.25">
      <c r="V618" s="26"/>
      <c r="W618" s="20"/>
      <c r="X618" s="20"/>
      <c r="Y618" s="22"/>
      <c r="Z618" s="18"/>
      <c r="AA618" s="18"/>
      <c r="AK618" s="24"/>
      <c r="AL618" s="20"/>
      <c r="AM618" s="20"/>
      <c r="AN618" s="22"/>
      <c r="AO618" s="18"/>
    </row>
    <row r="619" spans="22:41" x14ac:dyDescent="0.25">
      <c r="V619" s="26"/>
      <c r="W619" s="20"/>
      <c r="X619" s="20"/>
      <c r="Y619" s="22"/>
      <c r="Z619" s="18"/>
      <c r="AA619" s="18"/>
      <c r="AK619" s="24"/>
      <c r="AL619" s="20"/>
      <c r="AM619" s="20"/>
      <c r="AN619" s="22"/>
      <c r="AO619" s="18"/>
    </row>
    <row r="620" spans="22:41" x14ac:dyDescent="0.25">
      <c r="V620" s="26"/>
      <c r="W620" s="20"/>
      <c r="X620" s="20"/>
      <c r="Y620" s="22"/>
      <c r="Z620" s="18"/>
      <c r="AA620" s="18"/>
      <c r="AK620" s="24"/>
      <c r="AL620" s="20"/>
      <c r="AM620" s="20"/>
      <c r="AN620" s="22"/>
      <c r="AO620" s="18"/>
    </row>
    <row r="621" spans="22:41" x14ac:dyDescent="0.25">
      <c r="V621" s="26"/>
      <c r="W621" s="20"/>
      <c r="X621" s="20"/>
      <c r="Y621" s="22"/>
      <c r="Z621" s="18"/>
      <c r="AA621" s="18"/>
      <c r="AK621" s="24"/>
      <c r="AL621" s="20"/>
      <c r="AM621" s="20"/>
      <c r="AN621" s="22"/>
      <c r="AO621" s="18"/>
    </row>
    <row r="622" spans="22:41" x14ac:dyDescent="0.25">
      <c r="V622" s="26"/>
      <c r="W622" s="20"/>
      <c r="X622" s="20"/>
      <c r="Y622" s="22"/>
      <c r="Z622" s="18"/>
      <c r="AA622" s="18"/>
      <c r="AK622" s="24"/>
      <c r="AL622" s="20"/>
      <c r="AM622" s="20"/>
      <c r="AN622" s="22"/>
      <c r="AO622" s="18"/>
    </row>
    <row r="623" spans="22:41" x14ac:dyDescent="0.25">
      <c r="V623" s="26"/>
      <c r="W623" s="20"/>
      <c r="X623" s="20"/>
      <c r="Y623" s="22"/>
      <c r="Z623" s="18"/>
      <c r="AA623" s="18"/>
      <c r="AK623" s="24"/>
      <c r="AL623" s="20"/>
      <c r="AM623" s="20"/>
      <c r="AN623" s="22"/>
      <c r="AO623" s="18"/>
    </row>
    <row r="624" spans="22:41" x14ac:dyDescent="0.25">
      <c r="V624" s="26"/>
      <c r="W624" s="20"/>
      <c r="X624" s="20"/>
      <c r="Y624" s="22"/>
      <c r="Z624" s="18"/>
      <c r="AA624" s="18"/>
      <c r="AK624" s="24"/>
      <c r="AL624" s="20"/>
      <c r="AM624" s="20"/>
      <c r="AN624" s="22"/>
      <c r="AO624" s="18"/>
    </row>
    <row r="625" spans="22:41" x14ac:dyDescent="0.25">
      <c r="V625" s="26"/>
      <c r="W625" s="20"/>
      <c r="X625" s="20"/>
      <c r="Y625" s="22"/>
      <c r="Z625" s="18"/>
      <c r="AA625" s="18"/>
      <c r="AK625" s="19"/>
      <c r="AL625" s="20"/>
      <c r="AM625" s="20"/>
      <c r="AN625" s="22"/>
      <c r="AO625" s="23"/>
    </row>
    <row r="626" spans="22:41" x14ac:dyDescent="0.25">
      <c r="V626" s="26"/>
      <c r="W626" s="20"/>
      <c r="X626" s="20"/>
      <c r="Y626" s="22"/>
      <c r="Z626" s="18"/>
      <c r="AA626" s="18"/>
      <c r="AK626" s="19"/>
      <c r="AL626" s="20"/>
      <c r="AM626" s="20"/>
      <c r="AN626" s="22"/>
      <c r="AO626" s="23"/>
    </row>
    <row r="627" spans="22:41" x14ac:dyDescent="0.25">
      <c r="V627" s="26"/>
      <c r="W627" s="20"/>
      <c r="X627" s="20"/>
      <c r="Y627" s="22"/>
      <c r="Z627" s="18"/>
      <c r="AA627" s="18"/>
      <c r="AK627" s="24"/>
      <c r="AL627" s="20"/>
      <c r="AM627" s="20"/>
      <c r="AN627" s="22"/>
      <c r="AO627" s="18"/>
    </row>
    <row r="628" spans="22:41" x14ac:dyDescent="0.25">
      <c r="V628" s="26"/>
      <c r="W628" s="20"/>
      <c r="X628" s="20"/>
      <c r="Y628" s="22"/>
      <c r="Z628" s="18"/>
      <c r="AA628" s="18"/>
      <c r="AK628" s="24"/>
      <c r="AL628" s="20"/>
      <c r="AM628" s="20"/>
      <c r="AN628" s="22"/>
      <c r="AO628" s="18"/>
    </row>
    <row r="629" spans="22:41" x14ac:dyDescent="0.25">
      <c r="V629" s="26"/>
      <c r="W629" s="20"/>
      <c r="X629" s="20"/>
      <c r="Y629" s="22"/>
      <c r="Z629" s="18"/>
      <c r="AA629" s="18"/>
      <c r="AK629" s="24"/>
      <c r="AL629" s="20"/>
      <c r="AM629" s="20"/>
      <c r="AN629" s="22"/>
      <c r="AO629" s="18"/>
    </row>
    <row r="630" spans="22:41" x14ac:dyDescent="0.25">
      <c r="V630" s="26"/>
      <c r="W630" s="20"/>
      <c r="X630" s="20"/>
      <c r="Y630" s="22"/>
      <c r="Z630" s="18"/>
      <c r="AA630" s="18"/>
      <c r="AK630" s="24"/>
      <c r="AL630" s="20"/>
      <c r="AM630" s="20"/>
      <c r="AN630" s="22"/>
      <c r="AO630" s="18"/>
    </row>
    <row r="631" spans="22:41" x14ac:dyDescent="0.25">
      <c r="V631" s="26"/>
      <c r="W631" s="20"/>
      <c r="X631" s="20"/>
      <c r="Y631" s="22"/>
      <c r="Z631" s="18"/>
      <c r="AA631" s="18"/>
      <c r="AK631" s="24"/>
      <c r="AL631" s="20"/>
      <c r="AM631" s="20"/>
      <c r="AN631" s="22"/>
      <c r="AO631" s="18"/>
    </row>
    <row r="632" spans="22:41" x14ac:dyDescent="0.25">
      <c r="V632" s="26"/>
      <c r="W632" s="20"/>
      <c r="X632" s="20"/>
      <c r="Y632" s="22"/>
      <c r="Z632" s="18"/>
      <c r="AA632" s="18"/>
      <c r="AK632" s="24"/>
      <c r="AL632" s="20"/>
      <c r="AM632" s="20"/>
      <c r="AN632" s="22"/>
      <c r="AO632" s="18"/>
    </row>
    <row r="633" spans="22:41" x14ac:dyDescent="0.25">
      <c r="V633" s="26"/>
      <c r="W633" s="20"/>
      <c r="X633" s="20"/>
      <c r="Y633" s="22"/>
      <c r="Z633" s="18"/>
      <c r="AA633" s="18"/>
      <c r="AK633" s="24"/>
      <c r="AL633" s="20"/>
      <c r="AM633" s="20"/>
      <c r="AN633" s="22"/>
      <c r="AO633" s="18"/>
    </row>
    <row r="634" spans="22:41" x14ac:dyDescent="0.25">
      <c r="V634" s="26"/>
      <c r="W634" s="20"/>
      <c r="X634" s="20"/>
      <c r="Y634" s="22"/>
      <c r="Z634" s="18"/>
      <c r="AA634" s="18"/>
      <c r="AK634" s="24"/>
      <c r="AL634" s="20"/>
      <c r="AM634" s="20"/>
      <c r="AN634" s="22"/>
      <c r="AO634" s="18"/>
    </row>
    <row r="635" spans="22:41" x14ac:dyDescent="0.25">
      <c r="V635" s="26"/>
      <c r="W635" s="20"/>
      <c r="X635" s="20"/>
      <c r="Y635" s="22"/>
      <c r="Z635" s="18"/>
      <c r="AA635" s="18"/>
      <c r="AK635" s="24"/>
      <c r="AL635" s="20"/>
      <c r="AM635" s="20"/>
      <c r="AN635" s="22"/>
      <c r="AO635" s="18"/>
    </row>
    <row r="636" spans="22:41" x14ac:dyDescent="0.25">
      <c r="V636" s="26"/>
      <c r="W636" s="20"/>
      <c r="X636" s="20"/>
      <c r="Y636" s="22"/>
      <c r="Z636" s="18"/>
      <c r="AA636" s="18"/>
      <c r="AK636" s="24"/>
      <c r="AL636" s="20"/>
      <c r="AM636" s="20"/>
      <c r="AN636" s="22"/>
      <c r="AO636" s="18"/>
    </row>
    <row r="637" spans="22:41" x14ac:dyDescent="0.25">
      <c r="V637" s="26"/>
      <c r="W637" s="20"/>
      <c r="X637" s="20"/>
      <c r="Y637" s="22"/>
      <c r="Z637" s="18"/>
      <c r="AA637" s="18"/>
      <c r="AK637" s="24"/>
      <c r="AL637" s="20"/>
      <c r="AM637" s="20"/>
      <c r="AN637" s="22"/>
      <c r="AO637" s="18"/>
    </row>
    <row r="638" spans="22:41" x14ac:dyDescent="0.25">
      <c r="V638" s="26"/>
      <c r="W638" s="20"/>
      <c r="X638" s="20"/>
      <c r="Y638" s="22"/>
      <c r="Z638" s="18"/>
      <c r="AA638" s="18"/>
      <c r="AK638" s="24"/>
      <c r="AL638" s="20"/>
      <c r="AM638" s="20"/>
      <c r="AN638" s="22"/>
      <c r="AO638" s="18"/>
    </row>
    <row r="639" spans="22:41" x14ac:dyDescent="0.25">
      <c r="V639" s="26"/>
      <c r="W639" s="20"/>
      <c r="X639" s="20"/>
      <c r="Y639" s="22"/>
      <c r="Z639" s="18"/>
      <c r="AA639" s="18"/>
      <c r="AK639" s="24"/>
      <c r="AL639" s="20"/>
      <c r="AM639" s="20"/>
      <c r="AN639" s="22"/>
      <c r="AO639" s="18"/>
    </row>
    <row r="640" spans="22:41" x14ac:dyDescent="0.25">
      <c r="V640" s="26"/>
      <c r="W640" s="20"/>
      <c r="X640" s="20"/>
      <c r="Y640" s="22"/>
      <c r="Z640" s="18"/>
      <c r="AA640" s="18"/>
      <c r="AK640" s="24"/>
      <c r="AL640" s="20"/>
      <c r="AM640" s="20"/>
      <c r="AN640" s="22"/>
      <c r="AO640" s="18"/>
    </row>
    <row r="641" spans="22:41" x14ac:dyDescent="0.25">
      <c r="V641" s="26"/>
      <c r="W641" s="20"/>
      <c r="X641" s="20"/>
      <c r="Y641" s="22"/>
      <c r="Z641" s="18"/>
      <c r="AA641" s="18"/>
      <c r="AK641" s="24"/>
      <c r="AL641" s="20"/>
      <c r="AM641" s="20"/>
      <c r="AN641" s="22"/>
      <c r="AO641" s="18"/>
    </row>
    <row r="642" spans="22:41" x14ac:dyDescent="0.25">
      <c r="V642" s="26"/>
      <c r="W642" s="20"/>
      <c r="X642" s="20"/>
      <c r="Y642" s="22"/>
      <c r="Z642" s="18"/>
      <c r="AA642" s="18"/>
      <c r="AK642" s="24"/>
      <c r="AL642" s="20"/>
      <c r="AM642" s="20"/>
      <c r="AN642" s="22"/>
      <c r="AO642" s="18"/>
    </row>
    <row r="643" spans="22:41" x14ac:dyDescent="0.25">
      <c r="V643" s="30"/>
      <c r="W643" s="20"/>
      <c r="X643" s="20"/>
      <c r="Y643" s="22"/>
      <c r="Z643" s="23"/>
      <c r="AA643" s="23"/>
      <c r="AK643" s="24"/>
      <c r="AL643" s="20"/>
      <c r="AM643" s="20"/>
      <c r="AN643" s="22"/>
      <c r="AO643" s="18"/>
    </row>
    <row r="644" spans="22:41" x14ac:dyDescent="0.25">
      <c r="V644" s="30"/>
      <c r="W644" s="20"/>
      <c r="X644" s="20"/>
      <c r="Y644" s="22"/>
      <c r="Z644" s="23"/>
      <c r="AA644" s="23"/>
      <c r="AK644" s="24"/>
      <c r="AL644" s="20"/>
      <c r="AM644" s="20"/>
      <c r="AN644" s="22"/>
      <c r="AO644" s="18"/>
    </row>
    <row r="645" spans="22:41" x14ac:dyDescent="0.25">
      <c r="V645" s="26"/>
      <c r="W645" s="20"/>
      <c r="X645" s="20"/>
      <c r="Y645" s="22"/>
      <c r="Z645" s="18"/>
      <c r="AA645" s="18"/>
      <c r="AK645" s="24"/>
      <c r="AL645" s="20"/>
      <c r="AM645" s="20"/>
      <c r="AN645" s="22"/>
      <c r="AO645" s="18"/>
    </row>
    <row r="646" spans="22:41" x14ac:dyDescent="0.25">
      <c r="V646" s="26"/>
      <c r="W646" s="20"/>
      <c r="X646" s="20"/>
      <c r="Y646" s="22"/>
      <c r="Z646" s="18"/>
      <c r="AA646" s="18"/>
      <c r="AK646" s="24"/>
      <c r="AL646" s="20"/>
      <c r="AM646" s="20"/>
      <c r="AN646" s="22"/>
      <c r="AO646" s="18"/>
    </row>
    <row r="647" spans="22:41" x14ac:dyDescent="0.25">
      <c r="V647" s="26"/>
      <c r="W647" s="20"/>
      <c r="X647" s="20"/>
      <c r="Y647" s="22"/>
      <c r="Z647" s="18"/>
      <c r="AA647" s="18"/>
      <c r="AK647" s="24"/>
      <c r="AL647" s="20"/>
      <c r="AM647" s="20"/>
      <c r="AN647" s="22"/>
      <c r="AO647" s="18"/>
    </row>
    <row r="648" spans="22:41" x14ac:dyDescent="0.25">
      <c r="V648" s="26"/>
      <c r="W648" s="20"/>
      <c r="X648" s="20"/>
      <c r="Y648" s="22"/>
      <c r="Z648" s="18"/>
      <c r="AA648" s="18"/>
      <c r="AK648" s="24"/>
      <c r="AL648" s="20"/>
      <c r="AM648" s="20"/>
      <c r="AN648" s="22"/>
      <c r="AO648" s="18"/>
    </row>
    <row r="649" spans="22:41" x14ac:dyDescent="0.25">
      <c r="V649" s="26"/>
      <c r="W649" s="20"/>
      <c r="X649" s="20"/>
      <c r="Y649" s="22"/>
      <c r="Z649" s="18"/>
      <c r="AA649" s="18"/>
      <c r="AK649" s="24"/>
      <c r="AL649" s="20"/>
      <c r="AM649" s="20"/>
      <c r="AN649" s="22"/>
      <c r="AO649" s="18"/>
    </row>
    <row r="650" spans="22:41" x14ac:dyDescent="0.25">
      <c r="V650" s="26"/>
      <c r="W650" s="20"/>
      <c r="X650" s="20"/>
      <c r="Y650" s="22"/>
      <c r="Z650" s="18"/>
      <c r="AA650" s="18"/>
      <c r="AK650" s="24"/>
      <c r="AL650" s="20"/>
      <c r="AM650" s="20"/>
      <c r="AN650" s="22"/>
      <c r="AO650" s="18"/>
    </row>
    <row r="651" spans="22:41" x14ac:dyDescent="0.25">
      <c r="V651" s="26"/>
      <c r="W651" s="20"/>
      <c r="X651" s="20"/>
      <c r="Y651" s="22"/>
      <c r="Z651" s="18"/>
      <c r="AA651" s="18"/>
      <c r="AK651" s="24"/>
      <c r="AL651" s="20"/>
      <c r="AM651" s="20"/>
      <c r="AN651" s="22"/>
      <c r="AO651" s="18"/>
    </row>
    <row r="652" spans="22:41" x14ac:dyDescent="0.25">
      <c r="V652" s="26"/>
      <c r="W652" s="20"/>
      <c r="X652" s="20"/>
      <c r="Y652" s="22"/>
      <c r="Z652" s="18"/>
      <c r="AA652" s="18"/>
      <c r="AK652" s="24"/>
      <c r="AL652" s="20"/>
      <c r="AM652" s="20"/>
      <c r="AN652" s="22"/>
      <c r="AO652" s="18"/>
    </row>
    <row r="653" spans="22:41" x14ac:dyDescent="0.25">
      <c r="V653" s="26"/>
      <c r="W653" s="20"/>
      <c r="X653" s="20"/>
      <c r="Y653" s="22"/>
      <c r="Z653" s="18"/>
      <c r="AA653" s="18"/>
      <c r="AK653" s="24"/>
      <c r="AL653" s="20"/>
      <c r="AM653" s="20"/>
      <c r="AN653" s="22"/>
      <c r="AO653" s="18"/>
    </row>
    <row r="654" spans="22:41" x14ac:dyDescent="0.25">
      <c r="V654" s="26"/>
      <c r="W654" s="20"/>
      <c r="X654" s="20"/>
      <c r="Y654" s="22"/>
      <c r="Z654" s="18"/>
      <c r="AA654" s="18"/>
      <c r="AK654" s="24"/>
      <c r="AL654" s="20"/>
      <c r="AM654" s="20"/>
      <c r="AN654" s="22"/>
      <c r="AO654" s="18"/>
    </row>
    <row r="655" spans="22:41" x14ac:dyDescent="0.25">
      <c r="V655" s="26"/>
      <c r="W655" s="20"/>
      <c r="X655" s="20"/>
      <c r="Y655" s="22"/>
      <c r="Z655" s="18"/>
      <c r="AA655" s="18"/>
      <c r="AK655" s="24"/>
      <c r="AL655" s="20"/>
      <c r="AM655" s="20"/>
      <c r="AN655" s="22"/>
      <c r="AO655" s="18"/>
    </row>
    <row r="656" spans="22:41" x14ac:dyDescent="0.25">
      <c r="V656" s="26"/>
      <c r="W656" s="20"/>
      <c r="X656" s="20"/>
      <c r="Y656" s="22"/>
      <c r="Z656" s="18"/>
      <c r="AA656" s="18"/>
      <c r="AK656" s="19"/>
      <c r="AL656" s="20"/>
      <c r="AM656" s="20"/>
      <c r="AN656" s="22"/>
      <c r="AO656" s="23"/>
    </row>
    <row r="657" spans="22:41" x14ac:dyDescent="0.25">
      <c r="V657" s="26"/>
      <c r="W657" s="20"/>
      <c r="X657" s="20"/>
      <c r="Y657" s="22"/>
      <c r="Z657" s="18"/>
      <c r="AA657" s="18"/>
      <c r="AK657" s="24"/>
      <c r="AL657" s="20"/>
      <c r="AM657" s="20"/>
      <c r="AN657" s="22"/>
      <c r="AO657" s="23"/>
    </row>
    <row r="658" spans="22:41" x14ac:dyDescent="0.25">
      <c r="V658" s="26"/>
      <c r="W658" s="20"/>
      <c r="X658" s="20"/>
      <c r="Y658" s="22"/>
      <c r="Z658" s="18"/>
      <c r="AA658" s="18"/>
      <c r="AK658" s="24"/>
      <c r="AL658" s="20"/>
      <c r="AM658" s="20"/>
      <c r="AN658" s="22"/>
      <c r="AO658" s="18"/>
    </row>
    <row r="659" spans="22:41" x14ac:dyDescent="0.25">
      <c r="V659" s="26"/>
      <c r="W659" s="20"/>
      <c r="X659" s="20"/>
      <c r="Y659" s="22"/>
      <c r="Z659" s="18"/>
      <c r="AA659" s="18"/>
      <c r="AK659" s="24"/>
      <c r="AL659" s="20"/>
      <c r="AM659" s="20"/>
      <c r="AN659" s="22"/>
      <c r="AO659" s="18"/>
    </row>
    <row r="660" spans="22:41" x14ac:dyDescent="0.25">
      <c r="V660" s="26"/>
      <c r="W660" s="20"/>
      <c r="X660" s="20"/>
      <c r="Y660" s="22"/>
      <c r="Z660" s="18"/>
      <c r="AA660" s="18"/>
      <c r="AK660" s="24"/>
      <c r="AL660" s="20"/>
      <c r="AM660" s="20"/>
      <c r="AN660" s="22"/>
      <c r="AO660" s="18"/>
    </row>
    <row r="661" spans="22:41" x14ac:dyDescent="0.25">
      <c r="V661" s="26"/>
      <c r="W661" s="20"/>
      <c r="X661" s="20"/>
      <c r="Y661" s="22"/>
      <c r="Z661" s="18"/>
      <c r="AA661" s="18"/>
      <c r="AK661" s="24"/>
      <c r="AL661" s="20"/>
      <c r="AM661" s="20"/>
      <c r="AN661" s="22"/>
      <c r="AO661" s="18"/>
    </row>
    <row r="662" spans="22:41" x14ac:dyDescent="0.25">
      <c r="V662" s="26"/>
      <c r="W662" s="20"/>
      <c r="X662" s="20"/>
      <c r="Y662" s="22"/>
      <c r="Z662" s="18"/>
      <c r="AA662" s="18"/>
      <c r="AK662" s="24"/>
      <c r="AL662" s="20"/>
      <c r="AM662" s="20"/>
      <c r="AN662" s="22"/>
      <c r="AO662" s="18"/>
    </row>
    <row r="663" spans="22:41" x14ac:dyDescent="0.25">
      <c r="V663" s="26"/>
      <c r="W663" s="20"/>
      <c r="X663" s="20"/>
      <c r="Y663" s="22"/>
      <c r="Z663" s="18"/>
      <c r="AA663" s="18"/>
      <c r="AK663" s="24"/>
      <c r="AL663" s="20"/>
      <c r="AM663" s="20"/>
      <c r="AN663" s="22"/>
      <c r="AO663" s="18"/>
    </row>
    <row r="664" spans="22:41" x14ac:dyDescent="0.25">
      <c r="V664" s="26"/>
      <c r="W664" s="20"/>
      <c r="X664" s="20"/>
      <c r="Y664" s="22"/>
      <c r="Z664" s="18"/>
      <c r="AA664" s="18"/>
      <c r="AK664" s="24"/>
      <c r="AL664" s="20"/>
      <c r="AM664" s="20"/>
      <c r="AN664" s="22"/>
      <c r="AO664" s="18"/>
    </row>
    <row r="665" spans="22:41" x14ac:dyDescent="0.25">
      <c r="V665" s="26"/>
      <c r="W665" s="20"/>
      <c r="X665" s="20"/>
      <c r="Y665" s="22"/>
      <c r="Z665" s="18"/>
      <c r="AA665" s="18"/>
      <c r="AK665" s="24"/>
      <c r="AL665" s="20"/>
      <c r="AM665" s="20"/>
      <c r="AN665" s="22"/>
      <c r="AO665" s="18"/>
    </row>
    <row r="666" spans="22:41" x14ac:dyDescent="0.25">
      <c r="V666" s="26"/>
      <c r="W666" s="20"/>
      <c r="X666" s="20"/>
      <c r="Y666" s="22"/>
      <c r="Z666" s="18"/>
      <c r="AA666" s="18"/>
      <c r="AK666" s="24"/>
      <c r="AL666" s="20"/>
      <c r="AM666" s="20"/>
      <c r="AN666" s="22"/>
      <c r="AO666" s="18"/>
    </row>
    <row r="667" spans="22:41" x14ac:dyDescent="0.25">
      <c r="V667" s="26"/>
      <c r="W667" s="20"/>
      <c r="X667" s="20"/>
      <c r="Y667" s="22"/>
      <c r="Z667" s="18"/>
      <c r="AA667" s="18"/>
      <c r="AK667" s="24"/>
      <c r="AL667" s="20"/>
      <c r="AM667" s="20"/>
      <c r="AN667" s="22"/>
      <c r="AO667" s="18"/>
    </row>
    <row r="668" spans="22:41" x14ac:dyDescent="0.25">
      <c r="V668" s="26"/>
      <c r="W668" s="20"/>
      <c r="X668" s="20"/>
      <c r="Y668" s="22"/>
      <c r="Z668" s="18"/>
      <c r="AA668" s="18"/>
      <c r="AK668" s="24"/>
      <c r="AL668" s="20"/>
      <c r="AM668" s="20"/>
      <c r="AN668" s="22"/>
      <c r="AO668" s="18"/>
    </row>
    <row r="669" spans="22:41" x14ac:dyDescent="0.25">
      <c r="V669" s="26"/>
      <c r="W669" s="20"/>
      <c r="X669" s="20"/>
      <c r="Y669" s="22"/>
      <c r="Z669" s="18"/>
      <c r="AA669" s="18"/>
      <c r="AK669" s="24"/>
      <c r="AL669" s="20"/>
      <c r="AM669" s="20"/>
      <c r="AN669" s="22"/>
      <c r="AO669" s="18"/>
    </row>
    <row r="670" spans="22:41" x14ac:dyDescent="0.25">
      <c r="V670" s="26"/>
      <c r="W670" s="20"/>
      <c r="X670" s="20"/>
      <c r="Y670" s="22"/>
      <c r="Z670" s="18"/>
      <c r="AA670" s="18"/>
      <c r="AK670" s="24"/>
      <c r="AL670" s="20"/>
      <c r="AM670" s="20"/>
      <c r="AN670" s="22"/>
      <c r="AO670" s="18"/>
    </row>
    <row r="671" spans="22:41" x14ac:dyDescent="0.25">
      <c r="V671" s="26"/>
      <c r="W671" s="20"/>
      <c r="X671" s="20"/>
      <c r="Y671" s="22"/>
      <c r="Z671" s="18"/>
      <c r="AA671" s="18"/>
      <c r="AK671" s="24"/>
      <c r="AL671" s="20"/>
      <c r="AM671" s="20"/>
      <c r="AN671" s="22"/>
      <c r="AO671" s="18"/>
    </row>
    <row r="672" spans="22:41" x14ac:dyDescent="0.25">
      <c r="V672" s="26"/>
      <c r="W672" s="20"/>
      <c r="X672" s="20"/>
      <c r="Y672" s="22"/>
      <c r="Z672" s="18"/>
      <c r="AA672" s="18"/>
      <c r="AK672" s="19"/>
      <c r="AL672" s="20"/>
      <c r="AM672" s="20"/>
      <c r="AN672" s="22"/>
      <c r="AO672" s="23"/>
    </row>
    <row r="673" spans="22:41" x14ac:dyDescent="0.25">
      <c r="V673" s="26"/>
      <c r="W673" s="20"/>
      <c r="X673" s="20"/>
      <c r="Y673" s="22"/>
      <c r="Z673" s="18"/>
      <c r="AA673" s="18"/>
      <c r="AK673" s="24"/>
      <c r="AL673" s="20"/>
      <c r="AM673" s="20"/>
      <c r="AN673" s="22"/>
      <c r="AO673" s="18"/>
    </row>
    <row r="674" spans="22:41" x14ac:dyDescent="0.25">
      <c r="V674" s="30"/>
      <c r="W674" s="20"/>
      <c r="X674" s="20"/>
      <c r="Y674" s="22"/>
      <c r="Z674" s="23"/>
      <c r="AA674" s="23"/>
      <c r="AK674" s="24"/>
      <c r="AL674" s="20"/>
      <c r="AM674" s="20"/>
      <c r="AN674" s="22"/>
      <c r="AO674" s="18"/>
    </row>
    <row r="675" spans="22:41" x14ac:dyDescent="0.25">
      <c r="V675" s="26"/>
      <c r="W675" s="20"/>
      <c r="X675" s="20"/>
      <c r="Y675" s="22"/>
      <c r="Z675" s="23"/>
      <c r="AA675" s="23"/>
      <c r="AK675" s="24"/>
      <c r="AL675" s="20"/>
      <c r="AM675" s="20"/>
      <c r="AN675" s="22"/>
      <c r="AO675" s="18"/>
    </row>
    <row r="676" spans="22:41" x14ac:dyDescent="0.25">
      <c r="V676" s="26"/>
      <c r="W676" s="20"/>
      <c r="X676" s="20"/>
      <c r="Y676" s="22"/>
      <c r="Z676" s="18"/>
      <c r="AA676" s="18"/>
      <c r="AK676" s="24"/>
      <c r="AL676" s="20"/>
      <c r="AM676" s="20"/>
      <c r="AN676" s="22"/>
      <c r="AO676" s="18"/>
    </row>
    <row r="677" spans="22:41" x14ac:dyDescent="0.25">
      <c r="V677" s="26"/>
      <c r="W677" s="20"/>
      <c r="X677" s="20"/>
      <c r="Y677" s="22"/>
      <c r="Z677" s="18"/>
      <c r="AA677" s="18"/>
      <c r="AK677" s="24"/>
      <c r="AL677" s="20"/>
      <c r="AM677" s="20"/>
      <c r="AN677" s="22"/>
      <c r="AO677" s="18"/>
    </row>
    <row r="678" spans="22:41" x14ac:dyDescent="0.25">
      <c r="V678" s="26"/>
      <c r="W678" s="20"/>
      <c r="X678" s="20"/>
      <c r="Y678" s="22"/>
      <c r="Z678" s="18"/>
      <c r="AA678" s="18"/>
      <c r="AK678" s="24"/>
      <c r="AL678" s="20"/>
      <c r="AM678" s="20"/>
      <c r="AN678" s="22"/>
      <c r="AO678" s="18"/>
    </row>
    <row r="679" spans="22:41" x14ac:dyDescent="0.25">
      <c r="V679" s="26"/>
      <c r="W679" s="20"/>
      <c r="X679" s="20"/>
      <c r="Y679" s="22"/>
      <c r="Z679" s="18"/>
      <c r="AA679" s="18"/>
      <c r="AK679" s="24"/>
      <c r="AL679" s="20"/>
      <c r="AM679" s="20"/>
      <c r="AN679" s="22"/>
      <c r="AO679" s="18"/>
    </row>
    <row r="680" spans="22:41" x14ac:dyDescent="0.25">
      <c r="V680" s="26"/>
      <c r="W680" s="20"/>
      <c r="X680" s="20"/>
      <c r="Y680" s="22"/>
      <c r="Z680" s="18"/>
      <c r="AA680" s="18"/>
      <c r="AK680" s="24"/>
      <c r="AL680" s="20"/>
      <c r="AM680" s="20"/>
      <c r="AN680" s="22"/>
      <c r="AO680" s="18"/>
    </row>
    <row r="681" spans="22:41" x14ac:dyDescent="0.25">
      <c r="V681" s="26"/>
      <c r="W681" s="20"/>
      <c r="X681" s="20"/>
      <c r="Y681" s="22"/>
      <c r="Z681" s="18"/>
      <c r="AA681" s="18"/>
      <c r="AK681" s="24"/>
      <c r="AL681" s="20"/>
      <c r="AM681" s="20"/>
      <c r="AN681" s="22"/>
      <c r="AO681" s="18"/>
    </row>
    <row r="682" spans="22:41" x14ac:dyDescent="0.25">
      <c r="V682" s="26"/>
      <c r="W682" s="20"/>
      <c r="X682" s="20"/>
      <c r="Y682" s="22"/>
      <c r="Z682" s="18"/>
      <c r="AA682" s="18"/>
      <c r="AK682" s="24"/>
      <c r="AL682" s="20"/>
      <c r="AM682" s="20"/>
      <c r="AN682" s="22"/>
      <c r="AO682" s="18"/>
    </row>
    <row r="683" spans="22:41" x14ac:dyDescent="0.25">
      <c r="V683" s="26"/>
      <c r="W683" s="20"/>
      <c r="X683" s="20"/>
      <c r="Y683" s="22"/>
      <c r="Z683" s="18"/>
      <c r="AA683" s="18"/>
      <c r="AK683" s="24"/>
      <c r="AL683" s="20"/>
      <c r="AM683" s="20"/>
      <c r="AN683" s="22"/>
      <c r="AO683" s="18"/>
    </row>
    <row r="684" spans="22:41" x14ac:dyDescent="0.25">
      <c r="V684" s="26"/>
      <c r="W684" s="20"/>
      <c r="X684" s="20"/>
      <c r="Y684" s="22"/>
      <c r="Z684" s="18"/>
      <c r="AA684" s="18"/>
      <c r="AK684" s="24"/>
      <c r="AL684" s="20"/>
      <c r="AM684" s="20"/>
      <c r="AN684" s="22"/>
      <c r="AO684" s="18"/>
    </row>
    <row r="685" spans="22:41" x14ac:dyDescent="0.25">
      <c r="V685" s="26"/>
      <c r="W685" s="20"/>
      <c r="X685" s="20"/>
      <c r="Y685" s="22"/>
      <c r="Z685" s="18"/>
      <c r="AA685" s="18"/>
      <c r="AK685" s="24"/>
      <c r="AL685" s="20"/>
      <c r="AM685" s="20"/>
      <c r="AN685" s="22"/>
      <c r="AO685" s="18"/>
    </row>
    <row r="686" spans="22:41" x14ac:dyDescent="0.25">
      <c r="V686" s="26"/>
      <c r="W686" s="20"/>
      <c r="X686" s="20"/>
      <c r="Y686" s="22"/>
      <c r="Z686" s="18"/>
      <c r="AA686" s="18"/>
      <c r="AK686" s="24"/>
      <c r="AL686" s="20"/>
      <c r="AM686" s="20"/>
      <c r="AN686" s="22"/>
      <c r="AO686" s="18"/>
    </row>
    <row r="687" spans="22:41" x14ac:dyDescent="0.25">
      <c r="V687" s="26"/>
      <c r="W687" s="20"/>
      <c r="X687" s="20"/>
      <c r="Y687" s="22"/>
      <c r="Z687" s="18"/>
      <c r="AA687" s="18"/>
      <c r="AK687" s="24"/>
      <c r="AL687" s="20"/>
      <c r="AM687" s="20"/>
      <c r="AN687" s="22"/>
      <c r="AO687" s="18"/>
    </row>
    <row r="688" spans="22:41" x14ac:dyDescent="0.25">
      <c r="V688" s="26"/>
      <c r="W688" s="20"/>
      <c r="X688" s="20"/>
      <c r="Y688" s="22"/>
      <c r="Z688" s="18"/>
      <c r="AA688" s="18"/>
      <c r="AK688" s="24"/>
      <c r="AL688" s="20"/>
      <c r="AM688" s="20"/>
      <c r="AN688" s="22"/>
      <c r="AO688" s="18"/>
    </row>
    <row r="689" spans="22:41" x14ac:dyDescent="0.25">
      <c r="V689" s="26"/>
      <c r="W689" s="20"/>
      <c r="X689" s="20"/>
      <c r="Y689" s="22"/>
      <c r="Z689" s="18"/>
      <c r="AA689" s="18"/>
      <c r="AK689" s="24"/>
      <c r="AL689" s="20"/>
      <c r="AM689" s="20"/>
      <c r="AN689" s="22"/>
      <c r="AO689" s="18"/>
    </row>
    <row r="690" spans="22:41" x14ac:dyDescent="0.25">
      <c r="V690" s="30"/>
      <c r="W690" s="20"/>
      <c r="X690" s="20"/>
      <c r="Y690" s="22"/>
      <c r="Z690" s="23"/>
      <c r="AA690" s="23"/>
      <c r="AK690" s="24"/>
      <c r="AL690" s="20"/>
      <c r="AM690" s="20"/>
      <c r="AN690" s="22"/>
      <c r="AO690" s="18"/>
    </row>
    <row r="691" spans="22:41" x14ac:dyDescent="0.25">
      <c r="V691" s="26"/>
      <c r="W691" s="20"/>
      <c r="X691" s="20"/>
      <c r="Y691" s="22"/>
      <c r="Z691" s="18"/>
      <c r="AA691" s="18"/>
      <c r="AK691" s="24"/>
      <c r="AL691" s="20"/>
      <c r="AM691" s="20"/>
      <c r="AN691" s="22"/>
      <c r="AO691" s="18"/>
    </row>
    <row r="692" spans="22:41" x14ac:dyDescent="0.25">
      <c r="V692" s="26"/>
      <c r="W692" s="20"/>
      <c r="X692" s="20"/>
      <c r="Y692" s="22"/>
      <c r="Z692" s="18"/>
      <c r="AA692" s="18"/>
      <c r="AK692" s="19"/>
      <c r="AL692" s="20"/>
      <c r="AM692" s="20"/>
      <c r="AN692" s="22"/>
      <c r="AO692" s="23"/>
    </row>
    <row r="693" spans="22:41" x14ac:dyDescent="0.25">
      <c r="V693" s="26"/>
      <c r="W693" s="20"/>
      <c r="X693" s="20"/>
      <c r="Y693" s="22"/>
      <c r="Z693" s="18"/>
      <c r="AA693" s="18"/>
      <c r="AK693" s="24"/>
      <c r="AL693" s="20"/>
      <c r="AM693" s="20"/>
      <c r="AN693" s="22"/>
      <c r="AO693" s="18"/>
    </row>
    <row r="694" spans="22:41" x14ac:dyDescent="0.25">
      <c r="V694" s="26"/>
      <c r="W694" s="20"/>
      <c r="X694" s="20"/>
      <c r="Y694" s="22"/>
      <c r="Z694" s="18"/>
      <c r="AA694" s="18"/>
      <c r="AK694" s="24"/>
      <c r="AL694" s="20"/>
      <c r="AM694" s="20"/>
      <c r="AN694" s="22"/>
      <c r="AO694" s="18"/>
    </row>
    <row r="695" spans="22:41" x14ac:dyDescent="0.25">
      <c r="V695" s="26"/>
      <c r="W695" s="20"/>
      <c r="X695" s="20"/>
      <c r="Y695" s="22"/>
      <c r="Z695" s="18"/>
      <c r="AA695" s="18"/>
      <c r="AK695" s="24"/>
      <c r="AL695" s="20"/>
      <c r="AM695" s="20"/>
      <c r="AN695" s="22"/>
      <c r="AO695" s="18"/>
    </row>
    <row r="696" spans="22:41" x14ac:dyDescent="0.25">
      <c r="V696" s="26"/>
      <c r="W696" s="20"/>
      <c r="X696" s="20"/>
      <c r="Y696" s="22"/>
      <c r="Z696" s="18"/>
      <c r="AA696" s="18"/>
      <c r="AK696" s="24"/>
      <c r="AL696" s="20"/>
      <c r="AM696" s="20"/>
      <c r="AN696" s="22"/>
      <c r="AO696" s="18"/>
    </row>
    <row r="697" spans="22:41" x14ac:dyDescent="0.25">
      <c r="V697" s="26"/>
      <c r="W697" s="20"/>
      <c r="X697" s="20"/>
      <c r="Y697" s="22"/>
      <c r="Z697" s="18"/>
      <c r="AA697" s="18"/>
      <c r="AK697" s="24"/>
      <c r="AL697" s="20"/>
      <c r="AM697" s="20"/>
      <c r="AN697" s="22"/>
      <c r="AO697" s="18"/>
    </row>
    <row r="698" spans="22:41" x14ac:dyDescent="0.25">
      <c r="V698" s="26"/>
      <c r="W698" s="20"/>
      <c r="X698" s="20"/>
      <c r="Y698" s="22"/>
      <c r="Z698" s="18"/>
      <c r="AA698" s="18"/>
      <c r="AK698" s="24"/>
      <c r="AL698" s="20"/>
      <c r="AM698" s="20"/>
      <c r="AN698" s="22"/>
      <c r="AO698" s="18"/>
    </row>
    <row r="699" spans="22:41" x14ac:dyDescent="0.25">
      <c r="V699" s="26"/>
      <c r="W699" s="20"/>
      <c r="X699" s="20"/>
      <c r="Y699" s="22"/>
      <c r="Z699" s="18"/>
      <c r="AA699" s="18"/>
      <c r="AK699" s="24"/>
      <c r="AL699" s="20"/>
      <c r="AM699" s="20"/>
      <c r="AN699" s="22"/>
      <c r="AO699" s="18"/>
    </row>
    <row r="700" spans="22:41" x14ac:dyDescent="0.25">
      <c r="V700" s="26"/>
      <c r="W700" s="20"/>
      <c r="X700" s="20"/>
      <c r="Y700" s="22"/>
      <c r="Z700" s="18"/>
      <c r="AA700" s="18"/>
      <c r="AK700" s="24"/>
      <c r="AL700" s="20"/>
      <c r="AM700" s="20"/>
      <c r="AN700" s="22"/>
      <c r="AO700" s="18"/>
    </row>
    <row r="701" spans="22:41" x14ac:dyDescent="0.25">
      <c r="V701" s="26"/>
      <c r="W701" s="20"/>
      <c r="X701" s="20"/>
      <c r="Y701" s="22"/>
      <c r="Z701" s="18"/>
      <c r="AA701" s="18"/>
      <c r="AK701" s="24"/>
      <c r="AL701" s="20"/>
      <c r="AM701" s="20"/>
      <c r="AN701" s="22"/>
      <c r="AO701" s="18"/>
    </row>
    <row r="702" spans="22:41" x14ac:dyDescent="0.25">
      <c r="V702" s="26"/>
      <c r="W702" s="20"/>
      <c r="X702" s="20"/>
      <c r="Y702" s="22"/>
      <c r="Z702" s="18"/>
      <c r="AA702" s="18"/>
      <c r="AK702" s="24"/>
      <c r="AL702" s="20"/>
      <c r="AM702" s="20"/>
      <c r="AN702" s="22"/>
      <c r="AO702" s="18"/>
    </row>
    <row r="703" spans="22:41" x14ac:dyDescent="0.25">
      <c r="V703" s="26"/>
      <c r="W703" s="20"/>
      <c r="X703" s="20"/>
      <c r="Y703" s="22"/>
      <c r="Z703" s="18"/>
      <c r="AA703" s="18"/>
      <c r="AK703" s="24"/>
      <c r="AL703" s="20"/>
      <c r="AM703" s="20"/>
      <c r="AN703" s="22"/>
      <c r="AO703" s="18"/>
    </row>
    <row r="704" spans="22:41" x14ac:dyDescent="0.25">
      <c r="V704" s="26"/>
      <c r="W704" s="20"/>
      <c r="X704" s="20"/>
      <c r="Y704" s="22"/>
      <c r="Z704" s="18"/>
      <c r="AA704" s="18"/>
      <c r="AK704" s="24"/>
      <c r="AL704" s="20"/>
      <c r="AM704" s="20"/>
      <c r="AN704" s="22"/>
      <c r="AO704" s="18"/>
    </row>
    <row r="705" spans="22:41" x14ac:dyDescent="0.25">
      <c r="V705" s="26"/>
      <c r="W705" s="20"/>
      <c r="X705" s="20"/>
      <c r="Y705" s="22"/>
      <c r="Z705" s="18"/>
      <c r="AA705" s="18"/>
      <c r="AK705" s="24"/>
      <c r="AL705" s="20"/>
      <c r="AM705" s="20"/>
      <c r="AN705" s="22"/>
      <c r="AO705" s="18"/>
    </row>
    <row r="706" spans="22:41" x14ac:dyDescent="0.25">
      <c r="V706" s="26"/>
      <c r="W706" s="20"/>
      <c r="X706" s="20"/>
      <c r="Y706" s="22"/>
      <c r="Z706" s="18"/>
      <c r="AA706" s="18"/>
      <c r="AK706" s="24"/>
      <c r="AL706" s="20"/>
      <c r="AM706" s="20"/>
      <c r="AN706" s="22"/>
      <c r="AO706" s="18"/>
    </row>
    <row r="707" spans="22:41" x14ac:dyDescent="0.25">
      <c r="V707" s="26"/>
      <c r="W707" s="20"/>
      <c r="X707" s="20"/>
      <c r="Y707" s="22"/>
      <c r="Z707" s="18"/>
      <c r="AA707" s="18"/>
      <c r="AK707" s="24"/>
      <c r="AL707" s="20"/>
      <c r="AM707" s="20"/>
      <c r="AN707" s="22"/>
      <c r="AO707" s="18"/>
    </row>
    <row r="708" spans="22:41" x14ac:dyDescent="0.25">
      <c r="V708" s="26"/>
      <c r="W708" s="20"/>
      <c r="X708" s="20"/>
      <c r="Y708" s="22"/>
      <c r="Z708" s="18"/>
      <c r="AA708" s="18"/>
      <c r="AK708" s="24"/>
      <c r="AL708" s="20"/>
      <c r="AM708" s="20"/>
      <c r="AN708" s="22"/>
      <c r="AO708" s="18"/>
    </row>
    <row r="709" spans="22:41" x14ac:dyDescent="0.25">
      <c r="V709" s="26"/>
      <c r="W709" s="20"/>
      <c r="X709" s="20"/>
      <c r="Y709" s="22"/>
      <c r="Z709" s="18"/>
      <c r="AA709" s="18"/>
      <c r="AK709" s="24"/>
      <c r="AL709" s="20"/>
      <c r="AM709" s="20"/>
      <c r="AN709" s="22"/>
      <c r="AO709" s="18"/>
    </row>
    <row r="710" spans="22:41" x14ac:dyDescent="0.25">
      <c r="V710" s="30"/>
      <c r="W710" s="20"/>
      <c r="X710" s="20"/>
      <c r="Y710" s="22"/>
      <c r="Z710" s="23"/>
      <c r="AA710" s="23"/>
      <c r="AK710" s="19"/>
      <c r="AL710" s="20"/>
      <c r="AM710" s="20"/>
      <c r="AN710" s="22"/>
      <c r="AO710" s="23"/>
    </row>
    <row r="711" spans="22:41" x14ac:dyDescent="0.25">
      <c r="V711" s="26"/>
      <c r="W711" s="20"/>
      <c r="X711" s="20"/>
      <c r="Y711" s="22"/>
      <c r="Z711" s="18"/>
      <c r="AA711" s="18"/>
      <c r="AK711" s="24"/>
      <c r="AL711" s="20"/>
      <c r="AM711" s="20"/>
      <c r="AN711" s="22"/>
      <c r="AO711" s="18"/>
    </row>
    <row r="712" spans="22:41" x14ac:dyDescent="0.25">
      <c r="V712" s="26"/>
      <c r="W712" s="20"/>
      <c r="X712" s="20"/>
      <c r="Y712" s="22"/>
      <c r="Z712" s="18"/>
      <c r="AA712" s="18"/>
      <c r="AK712" s="24"/>
      <c r="AL712" s="20"/>
      <c r="AM712" s="20"/>
      <c r="AN712" s="22"/>
      <c r="AO712" s="18"/>
    </row>
    <row r="713" spans="22:41" x14ac:dyDescent="0.25">
      <c r="V713" s="26"/>
      <c r="W713" s="20"/>
      <c r="X713" s="20"/>
      <c r="Y713" s="22"/>
      <c r="Z713" s="18"/>
      <c r="AA713" s="18"/>
      <c r="AK713" s="24"/>
      <c r="AL713" s="20"/>
      <c r="AM713" s="20"/>
      <c r="AN713" s="22"/>
      <c r="AO713" s="18"/>
    </row>
    <row r="714" spans="22:41" x14ac:dyDescent="0.25">
      <c r="V714" s="26"/>
      <c r="W714" s="20"/>
      <c r="X714" s="20"/>
      <c r="Y714" s="22"/>
      <c r="Z714" s="18"/>
      <c r="AA714" s="18"/>
      <c r="AK714" s="24"/>
      <c r="AL714" s="20"/>
      <c r="AM714" s="20"/>
      <c r="AN714" s="22"/>
      <c r="AO714" s="18"/>
    </row>
    <row r="715" spans="22:41" x14ac:dyDescent="0.25">
      <c r="V715" s="26"/>
      <c r="W715" s="20"/>
      <c r="X715" s="20"/>
      <c r="Y715" s="22"/>
      <c r="Z715" s="18"/>
      <c r="AA715" s="18"/>
      <c r="AK715" s="24"/>
      <c r="AL715" s="20"/>
      <c r="AM715" s="20"/>
      <c r="AN715" s="22"/>
      <c r="AO715" s="18"/>
    </row>
    <row r="716" spans="22:41" x14ac:dyDescent="0.25">
      <c r="V716" s="26"/>
      <c r="W716" s="20"/>
      <c r="X716" s="20"/>
      <c r="Y716" s="22"/>
      <c r="Z716" s="18"/>
      <c r="AA716" s="18"/>
      <c r="AK716" s="24"/>
      <c r="AL716" s="20"/>
      <c r="AM716" s="20"/>
      <c r="AN716" s="22"/>
      <c r="AO716" s="18"/>
    </row>
    <row r="717" spans="22:41" x14ac:dyDescent="0.25">
      <c r="V717" s="26"/>
      <c r="W717" s="20"/>
      <c r="X717" s="20"/>
      <c r="Y717" s="22"/>
      <c r="Z717" s="18"/>
      <c r="AA717" s="18"/>
      <c r="AK717" s="24"/>
      <c r="AL717" s="20"/>
      <c r="AM717" s="20"/>
      <c r="AN717" s="22"/>
      <c r="AO717" s="18"/>
    </row>
    <row r="718" spans="22:41" x14ac:dyDescent="0.25">
      <c r="V718" s="26"/>
      <c r="W718" s="20"/>
      <c r="X718" s="20"/>
      <c r="Y718" s="22"/>
      <c r="Z718" s="18"/>
      <c r="AA718" s="18"/>
      <c r="AK718" s="24"/>
      <c r="AL718" s="20"/>
      <c r="AM718" s="20"/>
      <c r="AN718" s="22"/>
      <c r="AO718" s="18"/>
    </row>
    <row r="719" spans="22:41" x14ac:dyDescent="0.25">
      <c r="V719" s="26"/>
      <c r="W719" s="20"/>
      <c r="X719" s="20"/>
      <c r="Y719" s="22"/>
      <c r="Z719" s="18"/>
      <c r="AA719" s="18"/>
      <c r="AK719" s="24"/>
      <c r="AL719" s="20"/>
      <c r="AM719" s="20"/>
      <c r="AN719" s="22"/>
      <c r="AO719" s="18"/>
    </row>
    <row r="720" spans="22:41" x14ac:dyDescent="0.25">
      <c r="V720" s="26"/>
      <c r="W720" s="20"/>
      <c r="X720" s="20"/>
      <c r="Y720" s="22"/>
      <c r="Z720" s="18"/>
      <c r="AA720" s="18"/>
      <c r="AK720" s="24"/>
      <c r="AL720" s="20"/>
      <c r="AM720" s="20"/>
      <c r="AN720" s="22"/>
      <c r="AO720" s="18"/>
    </row>
    <row r="721" spans="22:41" x14ac:dyDescent="0.25">
      <c r="V721" s="26"/>
      <c r="W721" s="20"/>
      <c r="X721" s="20"/>
      <c r="Y721" s="22"/>
      <c r="Z721" s="18"/>
      <c r="AA721" s="18"/>
      <c r="AK721" s="24"/>
      <c r="AL721" s="20"/>
      <c r="AM721" s="20"/>
      <c r="AN721" s="22"/>
      <c r="AO721" s="18"/>
    </row>
    <row r="722" spans="22:41" x14ac:dyDescent="0.25">
      <c r="V722" s="26"/>
      <c r="W722" s="20"/>
      <c r="X722" s="20"/>
      <c r="Y722" s="22"/>
      <c r="Z722" s="18"/>
      <c r="AA722" s="18"/>
      <c r="AK722" s="24"/>
      <c r="AL722" s="20"/>
      <c r="AM722" s="20"/>
      <c r="AN722" s="22"/>
      <c r="AO722" s="18"/>
    </row>
    <row r="723" spans="22:41" x14ac:dyDescent="0.25">
      <c r="V723" s="26"/>
      <c r="W723" s="20"/>
      <c r="X723" s="20"/>
      <c r="Y723" s="22"/>
      <c r="Z723" s="18"/>
      <c r="AA723" s="18"/>
      <c r="AK723" s="24"/>
      <c r="AL723" s="20"/>
      <c r="AM723" s="20"/>
      <c r="AN723" s="22"/>
      <c r="AO723" s="18"/>
    </row>
    <row r="724" spans="22:41" x14ac:dyDescent="0.25">
      <c r="V724" s="26"/>
      <c r="W724" s="20"/>
      <c r="X724" s="20"/>
      <c r="Y724" s="22"/>
      <c r="Z724" s="18"/>
      <c r="AA724" s="18"/>
      <c r="AK724" s="24"/>
      <c r="AL724" s="20"/>
      <c r="AM724" s="20"/>
      <c r="AN724" s="22"/>
      <c r="AO724" s="18"/>
    </row>
    <row r="725" spans="22:41" x14ac:dyDescent="0.25">
      <c r="V725" s="26"/>
      <c r="W725" s="20"/>
      <c r="X725" s="20"/>
      <c r="Y725" s="22"/>
      <c r="Z725" s="18"/>
      <c r="AA725" s="18"/>
      <c r="AK725" s="24"/>
      <c r="AL725" s="20"/>
      <c r="AM725" s="20"/>
      <c r="AN725" s="22"/>
      <c r="AO725" s="18"/>
    </row>
    <row r="726" spans="22:41" x14ac:dyDescent="0.25">
      <c r="V726" s="26"/>
      <c r="W726" s="20"/>
      <c r="X726" s="20"/>
      <c r="Y726" s="22"/>
      <c r="Z726" s="18"/>
      <c r="AA726" s="18"/>
      <c r="AK726" s="24"/>
      <c r="AL726" s="20"/>
      <c r="AM726" s="20"/>
      <c r="AN726" s="22"/>
      <c r="AO726" s="18"/>
    </row>
    <row r="727" spans="22:41" x14ac:dyDescent="0.25">
      <c r="V727" s="26"/>
      <c r="W727" s="20"/>
      <c r="X727" s="20"/>
      <c r="Y727" s="22"/>
      <c r="Z727" s="18"/>
      <c r="AA727" s="18"/>
      <c r="AK727" s="24"/>
      <c r="AL727" s="20"/>
      <c r="AM727" s="20"/>
      <c r="AN727" s="22"/>
      <c r="AO727" s="18"/>
    </row>
    <row r="728" spans="22:41" x14ac:dyDescent="0.25">
      <c r="V728" s="30"/>
      <c r="W728" s="20"/>
      <c r="X728" s="20"/>
      <c r="Y728" s="22"/>
      <c r="Z728" s="23"/>
      <c r="AA728" s="23"/>
      <c r="AK728" s="24"/>
      <c r="AL728" s="20"/>
      <c r="AM728" s="20"/>
      <c r="AN728" s="22"/>
      <c r="AO728" s="18"/>
    </row>
    <row r="729" spans="22:41" x14ac:dyDescent="0.25">
      <c r="V729" s="26"/>
      <c r="W729" s="20"/>
      <c r="X729" s="20"/>
      <c r="Y729" s="22"/>
      <c r="Z729" s="18"/>
      <c r="AA729" s="18"/>
      <c r="AK729" s="24"/>
      <c r="AL729" s="20"/>
      <c r="AM729" s="20"/>
      <c r="AN729" s="22"/>
      <c r="AO729" s="18"/>
    </row>
    <row r="730" spans="22:41" x14ac:dyDescent="0.25">
      <c r="V730" s="26"/>
      <c r="W730" s="20"/>
      <c r="X730" s="20"/>
      <c r="Y730" s="22"/>
      <c r="Z730" s="18"/>
      <c r="AA730" s="18"/>
      <c r="AK730" s="24"/>
      <c r="AL730" s="20"/>
      <c r="AM730" s="20"/>
      <c r="AN730" s="22"/>
      <c r="AO730" s="18"/>
    </row>
    <row r="731" spans="22:41" x14ac:dyDescent="0.25">
      <c r="V731" s="26"/>
      <c r="W731" s="20"/>
      <c r="X731" s="20"/>
      <c r="Y731" s="22"/>
      <c r="Z731" s="18"/>
      <c r="AA731" s="18"/>
      <c r="AK731" s="24"/>
      <c r="AL731" s="20"/>
      <c r="AM731" s="20"/>
      <c r="AN731" s="22"/>
      <c r="AO731" s="18"/>
    </row>
    <row r="732" spans="22:41" x14ac:dyDescent="0.25">
      <c r="V732" s="26"/>
      <c r="W732" s="20"/>
      <c r="X732" s="20"/>
      <c r="Y732" s="22"/>
      <c r="Z732" s="18"/>
      <c r="AA732" s="18"/>
      <c r="AK732" s="24"/>
      <c r="AL732" s="20"/>
      <c r="AM732" s="20"/>
      <c r="AN732" s="22"/>
      <c r="AO732" s="18"/>
    </row>
    <row r="733" spans="22:41" x14ac:dyDescent="0.25">
      <c r="V733" s="26"/>
      <c r="W733" s="20"/>
      <c r="X733" s="20"/>
      <c r="Y733" s="22"/>
      <c r="Z733" s="18"/>
      <c r="AA733" s="18"/>
      <c r="AK733" s="24"/>
      <c r="AL733" s="20"/>
      <c r="AM733" s="20"/>
      <c r="AN733" s="22"/>
      <c r="AO733" s="18"/>
    </row>
    <row r="734" spans="22:41" x14ac:dyDescent="0.25">
      <c r="V734" s="26"/>
      <c r="W734" s="20"/>
      <c r="X734" s="20"/>
      <c r="Y734" s="22"/>
      <c r="Z734" s="18"/>
      <c r="AA734" s="18"/>
      <c r="AK734" s="24"/>
      <c r="AL734" s="20"/>
      <c r="AM734" s="20"/>
      <c r="AN734" s="22"/>
      <c r="AO734" s="18"/>
    </row>
    <row r="735" spans="22:41" x14ac:dyDescent="0.25">
      <c r="V735" s="26"/>
      <c r="W735" s="20"/>
      <c r="X735" s="20"/>
      <c r="Y735" s="22"/>
      <c r="Z735" s="18"/>
      <c r="AA735" s="18"/>
      <c r="AK735" s="24"/>
      <c r="AL735" s="20"/>
      <c r="AM735" s="20"/>
      <c r="AN735" s="22"/>
      <c r="AO735" s="18"/>
    </row>
    <row r="736" spans="22:41" x14ac:dyDescent="0.25">
      <c r="V736" s="26"/>
      <c r="W736" s="20"/>
      <c r="X736" s="20"/>
      <c r="Y736" s="22"/>
      <c r="Z736" s="18"/>
      <c r="AA736" s="18"/>
      <c r="AK736" s="24"/>
      <c r="AL736" s="20"/>
      <c r="AM736" s="20"/>
      <c r="AN736" s="22"/>
      <c r="AO736" s="18"/>
    </row>
    <row r="737" spans="22:41" x14ac:dyDescent="0.25">
      <c r="V737" s="26"/>
      <c r="W737" s="20"/>
      <c r="X737" s="20"/>
      <c r="Y737" s="22"/>
      <c r="Z737" s="18"/>
      <c r="AA737" s="18"/>
      <c r="AK737" s="24"/>
      <c r="AL737" s="20"/>
      <c r="AM737" s="20"/>
      <c r="AN737" s="22"/>
      <c r="AO737" s="18"/>
    </row>
    <row r="738" spans="22:41" x14ac:dyDescent="0.25">
      <c r="V738" s="26"/>
      <c r="W738" s="20"/>
      <c r="X738" s="20"/>
      <c r="Y738" s="22"/>
      <c r="Z738" s="18"/>
      <c r="AA738" s="18"/>
      <c r="AK738" s="19"/>
      <c r="AL738" s="20"/>
      <c r="AM738" s="20"/>
      <c r="AN738" s="22"/>
      <c r="AO738" s="23"/>
    </row>
    <row r="739" spans="22:41" x14ac:dyDescent="0.25">
      <c r="V739" s="26"/>
      <c r="W739" s="20"/>
      <c r="X739" s="20"/>
      <c r="Y739" s="22"/>
      <c r="Z739" s="18"/>
      <c r="AA739" s="18"/>
      <c r="AK739" s="24"/>
      <c r="AL739" s="20"/>
      <c r="AM739" s="20"/>
      <c r="AN739" s="22"/>
      <c r="AO739" s="23"/>
    </row>
    <row r="740" spans="22:41" x14ac:dyDescent="0.25">
      <c r="V740" s="26"/>
      <c r="W740" s="20"/>
      <c r="X740" s="20"/>
      <c r="Y740" s="22"/>
      <c r="Z740" s="18"/>
      <c r="AA740" s="18"/>
      <c r="AK740" s="24"/>
      <c r="AL740" s="20"/>
      <c r="AM740" s="20"/>
      <c r="AN740" s="22"/>
      <c r="AO740" s="18"/>
    </row>
    <row r="741" spans="22:41" x14ac:dyDescent="0.25">
      <c r="V741" s="26"/>
      <c r="W741" s="20"/>
      <c r="X741" s="20"/>
      <c r="Y741" s="22"/>
      <c r="Z741" s="18"/>
      <c r="AA741" s="18"/>
      <c r="AK741" s="24"/>
      <c r="AL741" s="20"/>
      <c r="AM741" s="20"/>
      <c r="AN741" s="22"/>
      <c r="AO741" s="18"/>
    </row>
    <row r="742" spans="22:41" x14ac:dyDescent="0.25">
      <c r="V742" s="26"/>
      <c r="W742" s="20"/>
      <c r="X742" s="20"/>
      <c r="Y742" s="22"/>
      <c r="Z742" s="18"/>
      <c r="AA742" s="18"/>
      <c r="AK742" s="24"/>
      <c r="AL742" s="20"/>
      <c r="AM742" s="20"/>
      <c r="AN742" s="22"/>
      <c r="AO742" s="18"/>
    </row>
    <row r="743" spans="22:41" x14ac:dyDescent="0.25">
      <c r="V743" s="26"/>
      <c r="W743" s="20"/>
      <c r="X743" s="20"/>
      <c r="Y743" s="22"/>
      <c r="Z743" s="18"/>
      <c r="AA743" s="18"/>
      <c r="AK743" s="24"/>
      <c r="AL743" s="20"/>
      <c r="AM743" s="20"/>
      <c r="AN743" s="22"/>
      <c r="AO743" s="18"/>
    </row>
    <row r="744" spans="22:41" x14ac:dyDescent="0.25">
      <c r="V744" s="26"/>
      <c r="W744" s="20"/>
      <c r="X744" s="20"/>
      <c r="Y744" s="22"/>
      <c r="Z744" s="18"/>
      <c r="AA744" s="18"/>
      <c r="AK744" s="24"/>
      <c r="AL744" s="20"/>
      <c r="AM744" s="20"/>
      <c r="AN744" s="22"/>
      <c r="AO744" s="18"/>
    </row>
    <row r="745" spans="22:41" x14ac:dyDescent="0.25">
      <c r="V745" s="26"/>
      <c r="W745" s="20"/>
      <c r="X745" s="20"/>
      <c r="Y745" s="22"/>
      <c r="Z745" s="18"/>
      <c r="AA745" s="18"/>
      <c r="AK745" s="24"/>
      <c r="AL745" s="20"/>
      <c r="AM745" s="20"/>
      <c r="AN745" s="22"/>
      <c r="AO745" s="18"/>
    </row>
    <row r="746" spans="22:41" x14ac:dyDescent="0.25">
      <c r="V746" s="26"/>
      <c r="W746" s="20"/>
      <c r="X746" s="20"/>
      <c r="Y746" s="22"/>
      <c r="Z746" s="18"/>
      <c r="AA746" s="18"/>
      <c r="AK746" s="24"/>
      <c r="AL746" s="20"/>
      <c r="AM746" s="20"/>
      <c r="AN746" s="22"/>
      <c r="AO746" s="18"/>
    </row>
    <row r="747" spans="22:41" x14ac:dyDescent="0.25">
      <c r="V747" s="26"/>
      <c r="W747" s="20"/>
      <c r="X747" s="20"/>
      <c r="Y747" s="22"/>
      <c r="Z747" s="18"/>
      <c r="AA747" s="18"/>
      <c r="AK747" s="24"/>
      <c r="AL747" s="20"/>
      <c r="AM747" s="20"/>
      <c r="AN747" s="22"/>
      <c r="AO747" s="18"/>
    </row>
    <row r="748" spans="22:41" x14ac:dyDescent="0.25">
      <c r="V748" s="26"/>
      <c r="W748" s="20"/>
      <c r="X748" s="20"/>
      <c r="Y748" s="22"/>
      <c r="Z748" s="18"/>
      <c r="AA748" s="18"/>
      <c r="AK748" s="24"/>
      <c r="AL748" s="20"/>
      <c r="AM748" s="20"/>
      <c r="AN748" s="22"/>
      <c r="AO748" s="18"/>
    </row>
    <row r="749" spans="22:41" x14ac:dyDescent="0.25">
      <c r="V749" s="26"/>
      <c r="W749" s="20"/>
      <c r="X749" s="20"/>
      <c r="Y749" s="22"/>
      <c r="Z749" s="18"/>
      <c r="AA749" s="18"/>
      <c r="AK749" s="24"/>
      <c r="AL749" s="20"/>
      <c r="AM749" s="20"/>
      <c r="AN749" s="22"/>
      <c r="AO749" s="18"/>
    </row>
    <row r="750" spans="22:41" x14ac:dyDescent="0.25">
      <c r="V750" s="26"/>
      <c r="W750" s="20"/>
      <c r="X750" s="20"/>
      <c r="Y750" s="22"/>
      <c r="Z750" s="18"/>
      <c r="AA750" s="18"/>
      <c r="AK750" s="24"/>
      <c r="AL750" s="20"/>
      <c r="AM750" s="20"/>
      <c r="AN750" s="22"/>
      <c r="AO750" s="18"/>
    </row>
    <row r="751" spans="22:41" x14ac:dyDescent="0.25">
      <c r="V751" s="26"/>
      <c r="W751" s="20"/>
      <c r="X751" s="20"/>
      <c r="Y751" s="22"/>
      <c r="Z751" s="18"/>
      <c r="AA751" s="18"/>
      <c r="AK751" s="24"/>
      <c r="AL751" s="20"/>
      <c r="AM751" s="20"/>
      <c r="AN751" s="22"/>
      <c r="AO751" s="18"/>
    </row>
    <row r="752" spans="22:41" x14ac:dyDescent="0.25">
      <c r="V752" s="26"/>
      <c r="W752" s="20"/>
      <c r="X752" s="20"/>
      <c r="Y752" s="22"/>
      <c r="Z752" s="18"/>
      <c r="AA752" s="18"/>
      <c r="AK752" s="24"/>
      <c r="AL752" s="20"/>
      <c r="AM752" s="20"/>
      <c r="AN752" s="22"/>
      <c r="AO752" s="18"/>
    </row>
    <row r="753" spans="22:41" x14ac:dyDescent="0.25">
      <c r="V753" s="26"/>
      <c r="W753" s="20"/>
      <c r="X753" s="20"/>
      <c r="Y753" s="22"/>
      <c r="Z753" s="18"/>
      <c r="AA753" s="18"/>
      <c r="AK753" s="24"/>
      <c r="AL753" s="20"/>
      <c r="AM753" s="20"/>
      <c r="AN753" s="22"/>
      <c r="AO753" s="18"/>
    </row>
    <row r="754" spans="22:41" x14ac:dyDescent="0.25">
      <c r="V754" s="26"/>
      <c r="W754" s="20"/>
      <c r="X754" s="20"/>
      <c r="Y754" s="22"/>
      <c r="Z754" s="18"/>
      <c r="AA754" s="18"/>
      <c r="AK754" s="24"/>
      <c r="AL754" s="20"/>
      <c r="AM754" s="20"/>
      <c r="AN754" s="22"/>
      <c r="AO754" s="18"/>
    </row>
    <row r="755" spans="22:41" x14ac:dyDescent="0.25">
      <c r="V755" s="26"/>
      <c r="W755" s="20"/>
      <c r="X755" s="20"/>
      <c r="Y755" s="22"/>
      <c r="Z755" s="18"/>
      <c r="AA755" s="18"/>
      <c r="AK755" s="24"/>
      <c r="AL755" s="20"/>
      <c r="AM755" s="20"/>
      <c r="AN755" s="22"/>
      <c r="AO755" s="18"/>
    </row>
    <row r="756" spans="22:41" x14ac:dyDescent="0.25">
      <c r="V756" s="30"/>
      <c r="W756" s="20"/>
      <c r="X756" s="20"/>
      <c r="Y756" s="22"/>
      <c r="Z756" s="23"/>
      <c r="AA756" s="23"/>
      <c r="AK756" s="24"/>
      <c r="AL756" s="20"/>
      <c r="AM756" s="20"/>
      <c r="AN756" s="22"/>
      <c r="AO756" s="18"/>
    </row>
    <row r="757" spans="22:41" x14ac:dyDescent="0.25">
      <c r="V757" s="26"/>
      <c r="W757" s="20"/>
      <c r="X757" s="20"/>
      <c r="Y757" s="22"/>
      <c r="Z757" s="23"/>
      <c r="AA757" s="23"/>
      <c r="AK757" s="24"/>
      <c r="AL757" s="20"/>
      <c r="AM757" s="20"/>
      <c r="AN757" s="22"/>
      <c r="AO757" s="18"/>
    </row>
    <row r="758" spans="22:41" x14ac:dyDescent="0.25">
      <c r="V758" s="26"/>
      <c r="W758" s="20"/>
      <c r="X758" s="20"/>
      <c r="Y758" s="22"/>
      <c r="Z758" s="18"/>
      <c r="AA758" s="18"/>
      <c r="AK758" s="24"/>
      <c r="AL758" s="20"/>
      <c r="AM758" s="20"/>
      <c r="AN758" s="22"/>
      <c r="AO758" s="18"/>
    </row>
    <row r="759" spans="22:41" x14ac:dyDescent="0.25">
      <c r="V759" s="26"/>
      <c r="W759" s="20"/>
      <c r="X759" s="20"/>
      <c r="Y759" s="22"/>
      <c r="Z759" s="18"/>
      <c r="AA759" s="18"/>
      <c r="AK759" s="24"/>
      <c r="AL759" s="20"/>
      <c r="AM759" s="20"/>
      <c r="AN759" s="22"/>
      <c r="AO759" s="18"/>
    </row>
    <row r="760" spans="22:41" x14ac:dyDescent="0.25">
      <c r="V760" s="26"/>
      <c r="W760" s="20"/>
      <c r="X760" s="20"/>
      <c r="Y760" s="22"/>
      <c r="Z760" s="18"/>
      <c r="AA760" s="18"/>
      <c r="AK760" s="24"/>
      <c r="AL760" s="20"/>
      <c r="AM760" s="20"/>
      <c r="AN760" s="22"/>
      <c r="AO760" s="18"/>
    </row>
    <row r="761" spans="22:41" x14ac:dyDescent="0.25">
      <c r="V761" s="26"/>
      <c r="W761" s="20"/>
      <c r="X761" s="20"/>
      <c r="Y761" s="22"/>
      <c r="Z761" s="18"/>
      <c r="AA761" s="18"/>
      <c r="AK761" s="24"/>
      <c r="AL761" s="20"/>
      <c r="AM761" s="20"/>
      <c r="AN761" s="22"/>
      <c r="AO761" s="18"/>
    </row>
    <row r="762" spans="22:41" x14ac:dyDescent="0.25">
      <c r="V762" s="26"/>
      <c r="W762" s="20"/>
      <c r="X762" s="20"/>
      <c r="Y762" s="22"/>
      <c r="Z762" s="18"/>
      <c r="AA762" s="18"/>
      <c r="AK762" s="24"/>
      <c r="AL762" s="20"/>
      <c r="AM762" s="20"/>
      <c r="AN762" s="22"/>
      <c r="AO762" s="18"/>
    </row>
    <row r="763" spans="22:41" x14ac:dyDescent="0.25">
      <c r="V763" s="26"/>
      <c r="W763" s="20"/>
      <c r="X763" s="20"/>
      <c r="Y763" s="22"/>
      <c r="Z763" s="18"/>
      <c r="AA763" s="18"/>
      <c r="AK763" s="24"/>
      <c r="AL763" s="20"/>
      <c r="AM763" s="20"/>
      <c r="AN763" s="22"/>
      <c r="AO763" s="18"/>
    </row>
    <row r="764" spans="22:41" x14ac:dyDescent="0.25">
      <c r="V764" s="26"/>
      <c r="W764" s="20"/>
      <c r="X764" s="20"/>
      <c r="Y764" s="22"/>
      <c r="Z764" s="18"/>
      <c r="AA764" s="18"/>
      <c r="AK764" s="24"/>
      <c r="AL764" s="20"/>
      <c r="AM764" s="20"/>
      <c r="AN764" s="22"/>
      <c r="AO764" s="18"/>
    </row>
    <row r="765" spans="22:41" x14ac:dyDescent="0.25">
      <c r="V765" s="26"/>
      <c r="W765" s="20"/>
      <c r="X765" s="20"/>
      <c r="Y765" s="22"/>
      <c r="Z765" s="18"/>
      <c r="AA765" s="18"/>
      <c r="AK765" s="24"/>
      <c r="AL765" s="20"/>
      <c r="AM765" s="20"/>
      <c r="AN765" s="22"/>
      <c r="AO765" s="18"/>
    </row>
    <row r="766" spans="22:41" x14ac:dyDescent="0.25">
      <c r="V766" s="26"/>
      <c r="W766" s="20"/>
      <c r="X766" s="20"/>
      <c r="Y766" s="22"/>
      <c r="Z766" s="18"/>
      <c r="AA766" s="18"/>
      <c r="AK766" s="24"/>
      <c r="AL766" s="20"/>
      <c r="AM766" s="20"/>
      <c r="AN766" s="22"/>
      <c r="AO766" s="18"/>
    </row>
    <row r="767" spans="22:41" x14ac:dyDescent="0.25">
      <c r="V767" s="26"/>
      <c r="W767" s="20"/>
      <c r="X767" s="20"/>
      <c r="Y767" s="22"/>
      <c r="Z767" s="18"/>
      <c r="AA767" s="18"/>
      <c r="AK767" s="24"/>
      <c r="AL767" s="20"/>
      <c r="AM767" s="20"/>
      <c r="AN767" s="22"/>
      <c r="AO767" s="18"/>
    </row>
    <row r="768" spans="22:41" x14ac:dyDescent="0.25">
      <c r="V768" s="26"/>
      <c r="W768" s="20"/>
      <c r="X768" s="20"/>
      <c r="Y768" s="22"/>
      <c r="Z768" s="18"/>
      <c r="AA768" s="18"/>
      <c r="AK768" s="24"/>
      <c r="AL768" s="20"/>
      <c r="AM768" s="20"/>
      <c r="AN768" s="22"/>
      <c r="AO768" s="18"/>
    </row>
    <row r="769" spans="22:41" x14ac:dyDescent="0.25">
      <c r="V769" s="26"/>
      <c r="W769" s="20"/>
      <c r="X769" s="20"/>
      <c r="Y769" s="22"/>
      <c r="Z769" s="18"/>
      <c r="AA769" s="18"/>
      <c r="AK769" s="24"/>
      <c r="AL769" s="20"/>
      <c r="AM769" s="20"/>
      <c r="AN769" s="22"/>
      <c r="AO769" s="18"/>
    </row>
    <row r="770" spans="22:41" x14ac:dyDescent="0.25">
      <c r="V770" s="26"/>
      <c r="W770" s="20"/>
      <c r="X770" s="20"/>
      <c r="Y770" s="22"/>
      <c r="Z770" s="18"/>
      <c r="AA770" s="18"/>
      <c r="AK770" s="24"/>
      <c r="AL770" s="20"/>
      <c r="AM770" s="20"/>
      <c r="AN770" s="22"/>
      <c r="AO770" s="18"/>
    </row>
    <row r="771" spans="22:41" x14ac:dyDescent="0.25">
      <c r="V771" s="26"/>
      <c r="W771" s="20"/>
      <c r="X771" s="20"/>
      <c r="Y771" s="22"/>
      <c r="Z771" s="18"/>
      <c r="AA771" s="18"/>
      <c r="AK771" s="24"/>
      <c r="AL771" s="20"/>
      <c r="AM771" s="20"/>
      <c r="AN771" s="22"/>
      <c r="AO771" s="18"/>
    </row>
    <row r="772" spans="22:41" x14ac:dyDescent="0.25">
      <c r="V772" s="26"/>
      <c r="W772" s="20"/>
      <c r="X772" s="20"/>
      <c r="Y772" s="22"/>
      <c r="Z772" s="18"/>
      <c r="AA772" s="18"/>
      <c r="AK772" s="24"/>
      <c r="AL772" s="20"/>
      <c r="AM772" s="20"/>
      <c r="AN772" s="22"/>
      <c r="AO772" s="18"/>
    </row>
    <row r="773" spans="22:41" x14ac:dyDescent="0.25">
      <c r="V773" s="26"/>
      <c r="W773" s="20"/>
      <c r="X773" s="20"/>
      <c r="Y773" s="22"/>
      <c r="Z773" s="18"/>
      <c r="AA773" s="18"/>
      <c r="AK773" s="24"/>
      <c r="AL773" s="20"/>
      <c r="AM773" s="20"/>
      <c r="AN773" s="22"/>
      <c r="AO773" s="18"/>
    </row>
    <row r="774" spans="22:41" x14ac:dyDescent="0.25">
      <c r="V774" s="26"/>
      <c r="W774" s="20"/>
      <c r="X774" s="20"/>
      <c r="Y774" s="22"/>
      <c r="Z774" s="18"/>
      <c r="AA774" s="18"/>
      <c r="AK774" s="24"/>
      <c r="AL774" s="20"/>
      <c r="AM774" s="20"/>
      <c r="AN774" s="22"/>
      <c r="AO774" s="18"/>
    </row>
    <row r="775" spans="22:41" x14ac:dyDescent="0.25">
      <c r="V775" s="26"/>
      <c r="W775" s="20"/>
      <c r="X775" s="20"/>
      <c r="Y775" s="22"/>
      <c r="Z775" s="18"/>
      <c r="AA775" s="18"/>
      <c r="AK775" s="24"/>
      <c r="AL775" s="20"/>
      <c r="AM775" s="20"/>
      <c r="AN775" s="22"/>
      <c r="AO775" s="18"/>
    </row>
    <row r="776" spans="22:41" x14ac:dyDescent="0.25">
      <c r="V776" s="26"/>
      <c r="W776" s="20"/>
      <c r="X776" s="20"/>
      <c r="Y776" s="22"/>
      <c r="Z776" s="18"/>
      <c r="AA776" s="18"/>
      <c r="AK776" s="24"/>
      <c r="AL776" s="20"/>
      <c r="AM776" s="20"/>
      <c r="AN776" s="22"/>
      <c r="AO776" s="18"/>
    </row>
    <row r="777" spans="22:41" x14ac:dyDescent="0.25">
      <c r="V777" s="26"/>
      <c r="W777" s="20"/>
      <c r="X777" s="20"/>
      <c r="Y777" s="22"/>
      <c r="Z777" s="18"/>
      <c r="AA777" s="18"/>
      <c r="AK777" s="24"/>
      <c r="AL777" s="20"/>
      <c r="AM777" s="20"/>
      <c r="AN777" s="22"/>
      <c r="AO777" s="18"/>
    </row>
    <row r="778" spans="22:41" x14ac:dyDescent="0.25">
      <c r="V778" s="26"/>
      <c r="W778" s="20"/>
      <c r="X778" s="20"/>
      <c r="Y778" s="22"/>
      <c r="Z778" s="18"/>
      <c r="AA778" s="18"/>
      <c r="AK778" s="24"/>
      <c r="AL778" s="20"/>
      <c r="AM778" s="20"/>
      <c r="AN778" s="22"/>
      <c r="AO778" s="18"/>
    </row>
    <row r="779" spans="22:41" x14ac:dyDescent="0.25">
      <c r="V779" s="26"/>
      <c r="W779" s="20"/>
      <c r="X779" s="20"/>
      <c r="Y779" s="22"/>
      <c r="Z779" s="18"/>
      <c r="AA779" s="18"/>
      <c r="AK779" s="24"/>
      <c r="AL779" s="20"/>
      <c r="AM779" s="20"/>
      <c r="AN779" s="22"/>
      <c r="AO779" s="18"/>
    </row>
    <row r="780" spans="22:41" x14ac:dyDescent="0.25">
      <c r="V780" s="26"/>
      <c r="W780" s="20"/>
      <c r="X780" s="20"/>
      <c r="Y780" s="22"/>
      <c r="Z780" s="18"/>
      <c r="AA780" s="18"/>
      <c r="AK780" s="24"/>
      <c r="AL780" s="20"/>
      <c r="AM780" s="20"/>
      <c r="AN780" s="22"/>
      <c r="AO780" s="18"/>
    </row>
    <row r="781" spans="22:41" x14ac:dyDescent="0.25">
      <c r="V781" s="26"/>
      <c r="W781" s="20"/>
      <c r="X781" s="20"/>
      <c r="Y781" s="22"/>
      <c r="Z781" s="18"/>
      <c r="AA781" s="18"/>
      <c r="AK781" s="24"/>
      <c r="AL781" s="20"/>
      <c r="AM781" s="20"/>
      <c r="AN781" s="22"/>
      <c r="AO781" s="18"/>
    </row>
    <row r="782" spans="22:41" x14ac:dyDescent="0.25">
      <c r="V782" s="26"/>
      <c r="W782" s="20"/>
      <c r="X782" s="20"/>
      <c r="Y782" s="22"/>
      <c r="Z782" s="18"/>
      <c r="AA782" s="18"/>
      <c r="AK782" s="24"/>
      <c r="AL782" s="20"/>
      <c r="AM782" s="20"/>
      <c r="AN782" s="22"/>
      <c r="AO782" s="18"/>
    </row>
    <row r="783" spans="22:41" x14ac:dyDescent="0.25">
      <c r="V783" s="26"/>
      <c r="W783" s="20"/>
      <c r="X783" s="20"/>
      <c r="Y783" s="22"/>
      <c r="Z783" s="18"/>
      <c r="AA783" s="18"/>
      <c r="AK783" s="24"/>
      <c r="AL783" s="20"/>
      <c r="AM783" s="20"/>
      <c r="AN783" s="22"/>
      <c r="AO783" s="18"/>
    </row>
    <row r="784" spans="22:41" x14ac:dyDescent="0.25">
      <c r="V784" s="26"/>
      <c r="W784" s="20"/>
      <c r="X784" s="20"/>
      <c r="Y784" s="22"/>
      <c r="Z784" s="18"/>
      <c r="AA784" s="18"/>
      <c r="AK784" s="24"/>
      <c r="AL784" s="20"/>
      <c r="AM784" s="20"/>
      <c r="AN784" s="22"/>
      <c r="AO784" s="18"/>
    </row>
    <row r="785" spans="22:41" x14ac:dyDescent="0.25">
      <c r="V785" s="26"/>
      <c r="W785" s="20"/>
      <c r="X785" s="20"/>
      <c r="Y785" s="22"/>
      <c r="Z785" s="18"/>
      <c r="AA785" s="18"/>
      <c r="AK785" s="24"/>
      <c r="AL785" s="20"/>
      <c r="AM785" s="20"/>
      <c r="AN785" s="22"/>
      <c r="AO785" s="18"/>
    </row>
    <row r="786" spans="22:41" x14ac:dyDescent="0.25">
      <c r="V786" s="26"/>
      <c r="W786" s="20"/>
      <c r="X786" s="20"/>
      <c r="Y786" s="22"/>
      <c r="Z786" s="18"/>
      <c r="AA786" s="18"/>
      <c r="AK786" s="24"/>
      <c r="AL786" s="20"/>
      <c r="AM786" s="20"/>
      <c r="AN786" s="22"/>
      <c r="AO786" s="18"/>
    </row>
    <row r="787" spans="22:41" x14ac:dyDescent="0.25">
      <c r="V787" s="26"/>
      <c r="W787" s="20"/>
      <c r="X787" s="20"/>
      <c r="Y787" s="22"/>
      <c r="Z787" s="18"/>
      <c r="AA787" s="18"/>
      <c r="AK787" s="24"/>
      <c r="AL787" s="20"/>
      <c r="AM787" s="20"/>
      <c r="AN787" s="22"/>
      <c r="AO787" s="18"/>
    </row>
    <row r="788" spans="22:41" x14ac:dyDescent="0.25">
      <c r="V788" s="26"/>
      <c r="W788" s="20"/>
      <c r="X788" s="20"/>
      <c r="Y788" s="22"/>
      <c r="Z788" s="18"/>
      <c r="AA788" s="18"/>
      <c r="AK788" s="24"/>
      <c r="AL788" s="20"/>
      <c r="AM788" s="20"/>
      <c r="AN788" s="22"/>
      <c r="AO788" s="18"/>
    </row>
    <row r="789" spans="22:41" x14ac:dyDescent="0.25">
      <c r="V789" s="26"/>
      <c r="W789" s="20"/>
      <c r="X789" s="20"/>
      <c r="Y789" s="22"/>
      <c r="Z789" s="18"/>
      <c r="AA789" s="18"/>
      <c r="AK789" s="24"/>
      <c r="AL789" s="20"/>
      <c r="AM789" s="20"/>
      <c r="AN789" s="22"/>
      <c r="AO789" s="18"/>
    </row>
    <row r="790" spans="22:41" x14ac:dyDescent="0.25">
      <c r="V790" s="26"/>
      <c r="W790" s="20"/>
      <c r="X790" s="20"/>
      <c r="Y790" s="22"/>
      <c r="Z790" s="18"/>
      <c r="AA790" s="18"/>
      <c r="AK790" s="24"/>
      <c r="AL790" s="20"/>
      <c r="AM790" s="20"/>
      <c r="AN790" s="22"/>
      <c r="AO790" s="18"/>
    </row>
    <row r="791" spans="22:41" x14ac:dyDescent="0.25">
      <c r="V791" s="26"/>
      <c r="W791" s="20"/>
      <c r="X791" s="20"/>
      <c r="Y791" s="22"/>
      <c r="Z791" s="18"/>
      <c r="AA791" s="18"/>
      <c r="AK791" s="24"/>
      <c r="AL791" s="20"/>
      <c r="AM791" s="20"/>
      <c r="AN791" s="22"/>
      <c r="AO791" s="18"/>
    </row>
    <row r="792" spans="22:41" x14ac:dyDescent="0.25">
      <c r="V792" s="26"/>
      <c r="W792" s="20"/>
      <c r="X792" s="20"/>
      <c r="Y792" s="22"/>
      <c r="Z792" s="18"/>
      <c r="AA792" s="18"/>
      <c r="AK792" s="24"/>
      <c r="AL792" s="20"/>
      <c r="AM792" s="20"/>
      <c r="AN792" s="22"/>
      <c r="AO792" s="18"/>
    </row>
    <row r="793" spans="22:41" x14ac:dyDescent="0.25">
      <c r="V793" s="26"/>
      <c r="W793" s="20"/>
      <c r="X793" s="20"/>
      <c r="Y793" s="22"/>
      <c r="Z793" s="18"/>
      <c r="AA793" s="18"/>
      <c r="AK793" s="24"/>
      <c r="AL793" s="20"/>
      <c r="AM793" s="20"/>
      <c r="AN793" s="22"/>
      <c r="AO793" s="18"/>
    </row>
    <row r="794" spans="22:41" x14ac:dyDescent="0.25">
      <c r="V794" s="26"/>
      <c r="W794" s="20"/>
      <c r="X794" s="20"/>
      <c r="Y794" s="22"/>
      <c r="Z794" s="18"/>
      <c r="AA794" s="18"/>
      <c r="AK794" s="24"/>
      <c r="AL794" s="20"/>
      <c r="AM794" s="20"/>
      <c r="AN794" s="22"/>
      <c r="AO794" s="18"/>
    </row>
    <row r="795" spans="22:41" x14ac:dyDescent="0.25">
      <c r="V795" s="26"/>
      <c r="W795" s="20"/>
      <c r="X795" s="20"/>
      <c r="Y795" s="22"/>
      <c r="Z795" s="18"/>
      <c r="AA795" s="18"/>
      <c r="AK795" s="24"/>
      <c r="AL795" s="20"/>
      <c r="AM795" s="20"/>
      <c r="AN795" s="22"/>
      <c r="AO795" s="18"/>
    </row>
    <row r="796" spans="22:41" x14ac:dyDescent="0.25">
      <c r="V796" s="26"/>
      <c r="W796" s="20"/>
      <c r="X796" s="20"/>
      <c r="Y796" s="22"/>
      <c r="Z796" s="18"/>
      <c r="AA796" s="18"/>
      <c r="AK796" s="24"/>
      <c r="AL796" s="20"/>
      <c r="AM796" s="20"/>
      <c r="AN796" s="22"/>
      <c r="AO796" s="18"/>
    </row>
    <row r="797" spans="22:41" x14ac:dyDescent="0.25">
      <c r="V797" s="26"/>
      <c r="W797" s="20"/>
      <c r="X797" s="20"/>
      <c r="Y797" s="22"/>
      <c r="Z797" s="18"/>
      <c r="AA797" s="18"/>
      <c r="AK797" s="24"/>
      <c r="AL797" s="20"/>
      <c r="AM797" s="20"/>
      <c r="AN797" s="22"/>
      <c r="AO797" s="18"/>
    </row>
    <row r="798" spans="22:41" x14ac:dyDescent="0.25">
      <c r="V798" s="26"/>
      <c r="W798" s="20"/>
      <c r="X798" s="20"/>
      <c r="Y798" s="22"/>
      <c r="Z798" s="18"/>
      <c r="AA798" s="18"/>
      <c r="AK798" s="24"/>
      <c r="AL798" s="20"/>
      <c r="AM798" s="20"/>
      <c r="AN798" s="22"/>
      <c r="AO798" s="18"/>
    </row>
    <row r="799" spans="22:41" x14ac:dyDescent="0.25">
      <c r="V799" s="26"/>
      <c r="W799" s="20"/>
      <c r="X799" s="20"/>
      <c r="Y799" s="22"/>
      <c r="Z799" s="18"/>
      <c r="AA799" s="18"/>
      <c r="AK799" s="24"/>
      <c r="AL799" s="20"/>
      <c r="AM799" s="20"/>
      <c r="AN799" s="22"/>
      <c r="AO799" s="18"/>
    </row>
    <row r="800" spans="22:41" x14ac:dyDescent="0.25">
      <c r="V800" s="26"/>
      <c r="W800" s="20"/>
      <c r="X800" s="20"/>
      <c r="Y800" s="22"/>
      <c r="Z800" s="18"/>
      <c r="AA800" s="18"/>
      <c r="AK800" s="24"/>
      <c r="AL800" s="20"/>
      <c r="AM800" s="20"/>
      <c r="AN800" s="22"/>
      <c r="AO800" s="18"/>
    </row>
    <row r="801" spans="22:41" x14ac:dyDescent="0.25">
      <c r="V801" s="26"/>
      <c r="W801" s="20"/>
      <c r="X801" s="20"/>
      <c r="Y801" s="22"/>
      <c r="Z801" s="18"/>
      <c r="AA801" s="18"/>
      <c r="AK801" s="24"/>
      <c r="AL801" s="20"/>
      <c r="AM801" s="20"/>
      <c r="AN801" s="22"/>
      <c r="AO801" s="18"/>
    </row>
    <row r="802" spans="22:41" x14ac:dyDescent="0.25">
      <c r="V802" s="26"/>
      <c r="W802" s="20"/>
      <c r="X802" s="20"/>
      <c r="Y802" s="22"/>
      <c r="Z802" s="18"/>
      <c r="AA802" s="18"/>
      <c r="AK802" s="24"/>
      <c r="AL802" s="20"/>
      <c r="AM802" s="20"/>
      <c r="AN802" s="22"/>
      <c r="AO802" s="18"/>
    </row>
    <row r="803" spans="22:41" x14ac:dyDescent="0.25">
      <c r="V803" s="26"/>
      <c r="W803" s="20"/>
      <c r="X803" s="20"/>
      <c r="Y803" s="22"/>
      <c r="Z803" s="18"/>
      <c r="AA803" s="18"/>
      <c r="AK803" s="24"/>
      <c r="AL803" s="20"/>
      <c r="AM803" s="20"/>
      <c r="AN803" s="22"/>
      <c r="AO803" s="18"/>
    </row>
    <row r="804" spans="22:41" x14ac:dyDescent="0.25">
      <c r="V804" s="26"/>
      <c r="W804" s="20"/>
      <c r="X804" s="20"/>
      <c r="Y804" s="22"/>
      <c r="Z804" s="18"/>
      <c r="AA804" s="18"/>
      <c r="AK804" s="24"/>
      <c r="AL804" s="20"/>
      <c r="AM804" s="20"/>
      <c r="AN804" s="22"/>
      <c r="AO804" s="18"/>
    </row>
    <row r="805" spans="22:41" x14ac:dyDescent="0.25">
      <c r="V805" s="26"/>
      <c r="W805" s="20"/>
      <c r="X805" s="20"/>
      <c r="Y805" s="22"/>
      <c r="Z805" s="18"/>
      <c r="AA805" s="18"/>
      <c r="AK805" s="24"/>
      <c r="AL805" s="20"/>
      <c r="AM805" s="20"/>
      <c r="AN805" s="22"/>
      <c r="AO805" s="18"/>
    </row>
    <row r="806" spans="22:41" x14ac:dyDescent="0.25">
      <c r="V806" s="26"/>
      <c r="W806" s="20"/>
      <c r="X806" s="20"/>
      <c r="Y806" s="22"/>
      <c r="Z806" s="18"/>
      <c r="AA806" s="18"/>
      <c r="AK806" s="24"/>
      <c r="AL806" s="20"/>
      <c r="AM806" s="20"/>
      <c r="AN806" s="22"/>
      <c r="AO806" s="18"/>
    </row>
    <row r="807" spans="22:41" x14ac:dyDescent="0.25">
      <c r="V807" s="26"/>
      <c r="W807" s="20"/>
      <c r="X807" s="20"/>
      <c r="Y807" s="22"/>
      <c r="Z807" s="18"/>
      <c r="AA807" s="18"/>
      <c r="AK807" s="24"/>
      <c r="AL807" s="20"/>
      <c r="AM807" s="20"/>
      <c r="AN807" s="22"/>
      <c r="AO807" s="18"/>
    </row>
    <row r="808" spans="22:41" x14ac:dyDescent="0.25">
      <c r="V808" s="26"/>
      <c r="W808" s="20"/>
      <c r="X808" s="20"/>
      <c r="Y808" s="22"/>
      <c r="Z808" s="18"/>
      <c r="AA808" s="18"/>
      <c r="AK808" s="24"/>
      <c r="AL808" s="20"/>
      <c r="AM808" s="20"/>
      <c r="AN808" s="22"/>
      <c r="AO808" s="18"/>
    </row>
    <row r="809" spans="22:41" x14ac:dyDescent="0.25">
      <c r="V809" s="26"/>
      <c r="W809" s="20"/>
      <c r="X809" s="20"/>
      <c r="Y809" s="22"/>
      <c r="Z809" s="18"/>
      <c r="AA809" s="18"/>
      <c r="AK809" s="24"/>
      <c r="AL809" s="20"/>
      <c r="AM809" s="20"/>
      <c r="AN809" s="22"/>
      <c r="AO809" s="18"/>
    </row>
    <row r="810" spans="22:41" x14ac:dyDescent="0.25">
      <c r="V810" s="26"/>
      <c r="W810" s="20"/>
      <c r="X810" s="20"/>
      <c r="Y810" s="22"/>
      <c r="Z810" s="18"/>
      <c r="AA810" s="18"/>
      <c r="AK810" s="24"/>
      <c r="AL810" s="20"/>
      <c r="AM810" s="20"/>
      <c r="AN810" s="22"/>
      <c r="AO810" s="18"/>
    </row>
    <row r="811" spans="22:41" x14ac:dyDescent="0.25">
      <c r="V811" s="26"/>
      <c r="W811" s="20"/>
      <c r="X811" s="20"/>
      <c r="Y811" s="22"/>
      <c r="Z811" s="18"/>
      <c r="AA811" s="18"/>
      <c r="AK811" s="24"/>
      <c r="AL811" s="20"/>
      <c r="AM811" s="20"/>
      <c r="AN811" s="22"/>
      <c r="AO811" s="18"/>
    </row>
    <row r="812" spans="22:41" x14ac:dyDescent="0.25">
      <c r="V812" s="26"/>
      <c r="W812" s="20"/>
      <c r="X812" s="20"/>
      <c r="Y812" s="22"/>
      <c r="Z812" s="18"/>
      <c r="AA812" s="18"/>
      <c r="AK812" s="24"/>
      <c r="AL812" s="20"/>
      <c r="AM812" s="20"/>
      <c r="AN812" s="22"/>
      <c r="AO812" s="18"/>
    </row>
    <row r="813" spans="22:41" x14ac:dyDescent="0.25">
      <c r="V813" s="26"/>
      <c r="W813" s="20"/>
      <c r="X813" s="20"/>
      <c r="Y813" s="22"/>
      <c r="Z813" s="18"/>
      <c r="AA813" s="18"/>
      <c r="AK813" s="24"/>
      <c r="AL813" s="20"/>
      <c r="AM813" s="20"/>
      <c r="AN813" s="22"/>
      <c r="AO813" s="18"/>
    </row>
    <row r="814" spans="22:41" x14ac:dyDescent="0.25">
      <c r="V814" s="26"/>
      <c r="W814" s="20"/>
      <c r="X814" s="20"/>
      <c r="Y814" s="22"/>
      <c r="Z814" s="18"/>
      <c r="AA814" s="18"/>
      <c r="AK814" s="24"/>
      <c r="AL814" s="20"/>
      <c r="AM814" s="20"/>
      <c r="AN814" s="22"/>
      <c r="AO814" s="18"/>
    </row>
    <row r="815" spans="22:41" x14ac:dyDescent="0.25">
      <c r="V815" s="26"/>
      <c r="W815" s="20"/>
      <c r="X815" s="20"/>
      <c r="Y815" s="22"/>
      <c r="Z815" s="18"/>
      <c r="AA815" s="18"/>
      <c r="AK815" s="24"/>
      <c r="AL815" s="20"/>
      <c r="AM815" s="20"/>
      <c r="AN815" s="22"/>
      <c r="AO815" s="18"/>
    </row>
    <row r="816" spans="22:41" x14ac:dyDescent="0.25">
      <c r="V816" s="26"/>
      <c r="W816" s="20"/>
      <c r="X816" s="20"/>
      <c r="Y816" s="22"/>
      <c r="Z816" s="18"/>
      <c r="AA816" s="18"/>
      <c r="AK816" s="19"/>
      <c r="AL816" s="20"/>
      <c r="AM816" s="20"/>
      <c r="AN816" s="22"/>
      <c r="AO816" s="23"/>
    </row>
    <row r="817" spans="22:41" x14ac:dyDescent="0.25">
      <c r="V817" s="26"/>
      <c r="W817" s="20"/>
      <c r="X817" s="20"/>
      <c r="Y817" s="22"/>
      <c r="Z817" s="18"/>
      <c r="AA817" s="18"/>
      <c r="AK817" s="24"/>
      <c r="AL817" s="20"/>
      <c r="AM817" s="20"/>
      <c r="AN817" s="22"/>
      <c r="AO817" s="23"/>
    </row>
    <row r="818" spans="22:41" x14ac:dyDescent="0.25">
      <c r="V818" s="26"/>
      <c r="W818" s="20"/>
      <c r="X818" s="20"/>
      <c r="Y818" s="22"/>
      <c r="Z818" s="18"/>
      <c r="AA818" s="18"/>
      <c r="AK818" s="24"/>
      <c r="AL818" s="20"/>
      <c r="AM818" s="20"/>
      <c r="AN818" s="22"/>
      <c r="AO818" s="18"/>
    </row>
    <row r="819" spans="22:41" x14ac:dyDescent="0.25">
      <c r="V819" s="26"/>
      <c r="W819" s="20"/>
      <c r="X819" s="20"/>
      <c r="Y819" s="22"/>
      <c r="Z819" s="18"/>
      <c r="AA819" s="18"/>
      <c r="AK819" s="24"/>
      <c r="AL819" s="20"/>
      <c r="AM819" s="20"/>
      <c r="AN819" s="22"/>
      <c r="AO819" s="18"/>
    </row>
    <row r="820" spans="22:41" x14ac:dyDescent="0.25">
      <c r="V820" s="26"/>
      <c r="W820" s="20"/>
      <c r="X820" s="20"/>
      <c r="Y820" s="22"/>
      <c r="Z820" s="18"/>
      <c r="AA820" s="18"/>
      <c r="AK820" s="24"/>
      <c r="AL820" s="20"/>
      <c r="AM820" s="20"/>
      <c r="AN820" s="22"/>
      <c r="AO820" s="18"/>
    </row>
    <row r="821" spans="22:41" x14ac:dyDescent="0.25">
      <c r="V821" s="26"/>
      <c r="W821" s="20"/>
      <c r="X821" s="20"/>
      <c r="Y821" s="22"/>
      <c r="Z821" s="18"/>
      <c r="AA821" s="18"/>
      <c r="AK821" s="24"/>
      <c r="AL821" s="20"/>
      <c r="AM821" s="20"/>
      <c r="AN821" s="22"/>
      <c r="AO821" s="18"/>
    </row>
    <row r="822" spans="22:41" x14ac:dyDescent="0.25">
      <c r="V822" s="26"/>
      <c r="W822" s="20"/>
      <c r="X822" s="20"/>
      <c r="Y822" s="22"/>
      <c r="Z822" s="18"/>
      <c r="AA822" s="18"/>
      <c r="AK822" s="24"/>
      <c r="AL822" s="20"/>
      <c r="AM822" s="20"/>
      <c r="AN822" s="22"/>
      <c r="AO822" s="18"/>
    </row>
    <row r="823" spans="22:41" x14ac:dyDescent="0.25">
      <c r="V823" s="26"/>
      <c r="W823" s="20"/>
      <c r="X823" s="20"/>
      <c r="Y823" s="22"/>
      <c r="Z823" s="18"/>
      <c r="AA823" s="18"/>
      <c r="AK823" s="24"/>
      <c r="AL823" s="20"/>
      <c r="AM823" s="20"/>
      <c r="AN823" s="22"/>
      <c r="AO823" s="18"/>
    </row>
    <row r="824" spans="22:41" x14ac:dyDescent="0.25">
      <c r="V824" s="26"/>
      <c r="W824" s="20"/>
      <c r="X824" s="20"/>
      <c r="Y824" s="22"/>
      <c r="Z824" s="18"/>
      <c r="AA824" s="18"/>
      <c r="AK824" s="24"/>
      <c r="AL824" s="20"/>
      <c r="AM824" s="20"/>
      <c r="AN824" s="22"/>
      <c r="AO824" s="18"/>
    </row>
    <row r="825" spans="22:41" x14ac:dyDescent="0.25">
      <c r="V825" s="26"/>
      <c r="W825" s="20"/>
      <c r="X825" s="20"/>
      <c r="Y825" s="22"/>
      <c r="Z825" s="18"/>
      <c r="AA825" s="18"/>
      <c r="AK825" s="24"/>
      <c r="AL825" s="20"/>
      <c r="AM825" s="20"/>
      <c r="AN825" s="22"/>
      <c r="AO825" s="18"/>
    </row>
    <row r="826" spans="22:41" x14ac:dyDescent="0.25">
      <c r="V826" s="26"/>
      <c r="W826" s="20"/>
      <c r="X826" s="20"/>
      <c r="Y826" s="22"/>
      <c r="Z826" s="18"/>
      <c r="AA826" s="18"/>
      <c r="AK826" s="24"/>
      <c r="AL826" s="20"/>
      <c r="AM826" s="20"/>
      <c r="AN826" s="22"/>
      <c r="AO826" s="18"/>
    </row>
    <row r="827" spans="22:41" x14ac:dyDescent="0.25">
      <c r="V827" s="26"/>
      <c r="W827" s="20"/>
      <c r="X827" s="20"/>
      <c r="Y827" s="22"/>
      <c r="Z827" s="18"/>
      <c r="AA827" s="18"/>
      <c r="AK827" s="24"/>
      <c r="AL827" s="20"/>
      <c r="AM827" s="20"/>
      <c r="AN827" s="22"/>
      <c r="AO827" s="18"/>
    </row>
    <row r="828" spans="22:41" x14ac:dyDescent="0.25">
      <c r="V828" s="26"/>
      <c r="W828" s="20"/>
      <c r="X828" s="20"/>
      <c r="Y828" s="22"/>
      <c r="Z828" s="18"/>
      <c r="AA828" s="18"/>
      <c r="AK828" s="24"/>
      <c r="AL828" s="20"/>
      <c r="AM828" s="20"/>
      <c r="AN828" s="22"/>
      <c r="AO828" s="18"/>
    </row>
    <row r="829" spans="22:41" x14ac:dyDescent="0.25">
      <c r="V829" s="26"/>
      <c r="W829" s="20"/>
      <c r="X829" s="20"/>
      <c r="Y829" s="22"/>
      <c r="Z829" s="18"/>
      <c r="AA829" s="18"/>
      <c r="AK829" s="24"/>
      <c r="AL829" s="20"/>
      <c r="AM829" s="20"/>
      <c r="AN829" s="22"/>
      <c r="AO829" s="18"/>
    </row>
    <row r="830" spans="22:41" x14ac:dyDescent="0.25">
      <c r="V830" s="26"/>
      <c r="W830" s="20"/>
      <c r="X830" s="20"/>
      <c r="Y830" s="22"/>
      <c r="Z830" s="18"/>
      <c r="AA830" s="18"/>
      <c r="AK830" s="24"/>
      <c r="AL830" s="20"/>
      <c r="AM830" s="20"/>
      <c r="AN830" s="22"/>
      <c r="AO830" s="18"/>
    </row>
    <row r="831" spans="22:41" x14ac:dyDescent="0.25">
      <c r="V831" s="26"/>
      <c r="W831" s="20"/>
      <c r="X831" s="20"/>
      <c r="Y831" s="22"/>
      <c r="Z831" s="18"/>
      <c r="AA831" s="18"/>
      <c r="AK831" s="24"/>
      <c r="AL831" s="20"/>
      <c r="AM831" s="20"/>
      <c r="AN831" s="22"/>
      <c r="AO831" s="18"/>
    </row>
    <row r="832" spans="22:41" x14ac:dyDescent="0.25">
      <c r="V832" s="26"/>
      <c r="W832" s="20"/>
      <c r="X832" s="20"/>
      <c r="Y832" s="22"/>
      <c r="Z832" s="18"/>
      <c r="AA832" s="18"/>
      <c r="AK832" s="24"/>
      <c r="AL832" s="20"/>
      <c r="AM832" s="20"/>
      <c r="AN832" s="22"/>
      <c r="AO832" s="18"/>
    </row>
    <row r="833" spans="22:41" x14ac:dyDescent="0.25">
      <c r="V833" s="26"/>
      <c r="W833" s="20"/>
      <c r="X833" s="20"/>
      <c r="Y833" s="22"/>
      <c r="Z833" s="18"/>
      <c r="AA833" s="18"/>
      <c r="AK833" s="24"/>
      <c r="AL833" s="20"/>
      <c r="AM833" s="20"/>
      <c r="AN833" s="22"/>
      <c r="AO833" s="18"/>
    </row>
    <row r="834" spans="22:41" x14ac:dyDescent="0.25">
      <c r="V834" s="30"/>
      <c r="W834" s="20"/>
      <c r="X834" s="20"/>
      <c r="Y834" s="22"/>
      <c r="Z834" s="23"/>
      <c r="AA834" s="23"/>
      <c r="AK834" s="24"/>
      <c r="AL834" s="20"/>
      <c r="AM834" s="20"/>
      <c r="AN834" s="22"/>
      <c r="AO834" s="18"/>
    </row>
    <row r="835" spans="22:41" x14ac:dyDescent="0.25">
      <c r="V835" s="26"/>
      <c r="W835" s="20"/>
      <c r="X835" s="20"/>
      <c r="Y835" s="22"/>
      <c r="Z835" s="23"/>
      <c r="AA835" s="23"/>
      <c r="AK835" s="24"/>
      <c r="AL835" s="20"/>
      <c r="AM835" s="20"/>
      <c r="AN835" s="22"/>
      <c r="AO835" s="18"/>
    </row>
    <row r="836" spans="22:41" x14ac:dyDescent="0.25">
      <c r="V836" s="26"/>
      <c r="W836" s="20"/>
      <c r="X836" s="20"/>
      <c r="Y836" s="22"/>
      <c r="Z836" s="18"/>
      <c r="AA836" s="18"/>
      <c r="AK836" s="24"/>
      <c r="AL836" s="20"/>
      <c r="AM836" s="20"/>
      <c r="AN836" s="22"/>
      <c r="AO836" s="18"/>
    </row>
    <row r="837" spans="22:41" x14ac:dyDescent="0.25">
      <c r="V837" s="26"/>
      <c r="W837" s="20"/>
      <c r="X837" s="20"/>
      <c r="Y837" s="22"/>
      <c r="Z837" s="18"/>
      <c r="AA837" s="18"/>
      <c r="AK837" s="24"/>
      <c r="AL837" s="20"/>
      <c r="AM837" s="20"/>
      <c r="AN837" s="22"/>
      <c r="AO837" s="18"/>
    </row>
    <row r="838" spans="22:41" x14ac:dyDescent="0.25">
      <c r="V838" s="26"/>
      <c r="W838" s="20"/>
      <c r="X838" s="20"/>
      <c r="Y838" s="22"/>
      <c r="Z838" s="18"/>
      <c r="AA838" s="18"/>
      <c r="AK838" s="24"/>
      <c r="AL838" s="20"/>
      <c r="AM838" s="20"/>
      <c r="AN838" s="22"/>
      <c r="AO838" s="18"/>
    </row>
    <row r="839" spans="22:41" x14ac:dyDescent="0.25">
      <c r="V839" s="26"/>
      <c r="W839" s="20"/>
      <c r="X839" s="20"/>
      <c r="Y839" s="22"/>
      <c r="Z839" s="18"/>
      <c r="AA839" s="18"/>
      <c r="AK839" s="24"/>
      <c r="AL839" s="20"/>
      <c r="AM839" s="20"/>
      <c r="AN839" s="22"/>
      <c r="AO839" s="18"/>
    </row>
    <row r="840" spans="22:41" x14ac:dyDescent="0.25">
      <c r="V840" s="26"/>
      <c r="W840" s="20"/>
      <c r="X840" s="20"/>
      <c r="Y840" s="22"/>
      <c r="Z840" s="18"/>
      <c r="AA840" s="18"/>
      <c r="AK840" s="24"/>
      <c r="AL840" s="20"/>
      <c r="AM840" s="20"/>
      <c r="AN840" s="22"/>
      <c r="AO840" s="18"/>
    </row>
    <row r="841" spans="22:41" x14ac:dyDescent="0.25">
      <c r="V841" s="26"/>
      <c r="W841" s="20"/>
      <c r="X841" s="20"/>
      <c r="Y841" s="22"/>
      <c r="Z841" s="18"/>
      <c r="AA841" s="18"/>
      <c r="AK841" s="24"/>
      <c r="AL841" s="20"/>
      <c r="AM841" s="20"/>
      <c r="AN841" s="22"/>
      <c r="AO841" s="18"/>
    </row>
    <row r="842" spans="22:41" x14ac:dyDescent="0.25">
      <c r="V842" s="26"/>
      <c r="W842" s="20"/>
      <c r="X842" s="20"/>
      <c r="Y842" s="22"/>
      <c r="Z842" s="18"/>
      <c r="AA842" s="18"/>
      <c r="AK842" s="24"/>
      <c r="AL842" s="20"/>
      <c r="AM842" s="20"/>
      <c r="AN842" s="22"/>
      <c r="AO842" s="18"/>
    </row>
    <row r="843" spans="22:41" x14ac:dyDescent="0.25">
      <c r="V843" s="26"/>
      <c r="W843" s="20"/>
      <c r="X843" s="20"/>
      <c r="Y843" s="22"/>
      <c r="Z843" s="18"/>
      <c r="AA843" s="18"/>
      <c r="AK843" s="24"/>
      <c r="AL843" s="20"/>
      <c r="AM843" s="20"/>
      <c r="AN843" s="22"/>
      <c r="AO843" s="18"/>
    </row>
    <row r="844" spans="22:41" x14ac:dyDescent="0.25">
      <c r="V844" s="26"/>
      <c r="W844" s="20"/>
      <c r="X844" s="20"/>
      <c r="Y844" s="22"/>
      <c r="Z844" s="18"/>
      <c r="AA844" s="18"/>
      <c r="AK844" s="24"/>
      <c r="AL844" s="20"/>
      <c r="AM844" s="20"/>
      <c r="AN844" s="22"/>
      <c r="AO844" s="18"/>
    </row>
    <row r="845" spans="22:41" x14ac:dyDescent="0.25">
      <c r="V845" s="26"/>
      <c r="W845" s="20"/>
      <c r="X845" s="20"/>
      <c r="Y845" s="22"/>
      <c r="Z845" s="18"/>
      <c r="AA845" s="18"/>
      <c r="AK845" s="24"/>
      <c r="AL845" s="20"/>
      <c r="AM845" s="20"/>
      <c r="AN845" s="22"/>
      <c r="AO845" s="18"/>
    </row>
    <row r="846" spans="22:41" x14ac:dyDescent="0.25">
      <c r="V846" s="26"/>
      <c r="W846" s="20"/>
      <c r="X846" s="20"/>
      <c r="Y846" s="22"/>
      <c r="Z846" s="18"/>
      <c r="AA846" s="18"/>
      <c r="AK846" s="24"/>
      <c r="AL846" s="20"/>
      <c r="AM846" s="20"/>
      <c r="AN846" s="22"/>
      <c r="AO846" s="18"/>
    </row>
    <row r="847" spans="22:41" x14ac:dyDescent="0.25">
      <c r="V847" s="26"/>
      <c r="W847" s="20"/>
      <c r="X847" s="20"/>
      <c r="Y847" s="22"/>
      <c r="Z847" s="18"/>
      <c r="AA847" s="18"/>
      <c r="AK847" s="24"/>
      <c r="AL847" s="20"/>
      <c r="AM847" s="20"/>
      <c r="AN847" s="22"/>
      <c r="AO847" s="18"/>
    </row>
    <row r="848" spans="22:41" x14ac:dyDescent="0.25">
      <c r="V848" s="26"/>
      <c r="W848" s="20"/>
      <c r="X848" s="20"/>
      <c r="Y848" s="22"/>
      <c r="Z848" s="18"/>
      <c r="AA848" s="18"/>
      <c r="AK848" s="24"/>
      <c r="AL848" s="20"/>
      <c r="AM848" s="20"/>
      <c r="AN848" s="22"/>
      <c r="AO848" s="18"/>
    </row>
    <row r="849" spans="22:41" x14ac:dyDescent="0.25">
      <c r="V849" s="26"/>
      <c r="W849" s="20"/>
      <c r="X849" s="20"/>
      <c r="Y849" s="22"/>
      <c r="Z849" s="18"/>
      <c r="AA849" s="18"/>
      <c r="AK849" s="24"/>
      <c r="AL849" s="20"/>
      <c r="AM849" s="20"/>
      <c r="AN849" s="22"/>
      <c r="AO849" s="18"/>
    </row>
    <row r="850" spans="22:41" x14ac:dyDescent="0.25">
      <c r="V850" s="26"/>
      <c r="W850" s="20"/>
      <c r="X850" s="20"/>
      <c r="Y850" s="22"/>
      <c r="Z850" s="18"/>
      <c r="AA850" s="18"/>
      <c r="AK850" s="24"/>
      <c r="AL850" s="20"/>
      <c r="AM850" s="20"/>
      <c r="AN850" s="22"/>
      <c r="AO850" s="18"/>
    </row>
    <row r="851" spans="22:41" x14ac:dyDescent="0.25">
      <c r="V851" s="26"/>
      <c r="W851" s="20"/>
      <c r="X851" s="20"/>
      <c r="Y851" s="22"/>
      <c r="Z851" s="18"/>
      <c r="AA851" s="18"/>
      <c r="AK851" s="24"/>
      <c r="AL851" s="20"/>
      <c r="AM851" s="20"/>
      <c r="AN851" s="22"/>
      <c r="AO851" s="18"/>
    </row>
    <row r="852" spans="22:41" x14ac:dyDescent="0.25">
      <c r="V852" s="26"/>
      <c r="W852" s="20"/>
      <c r="X852" s="20"/>
      <c r="Y852" s="22"/>
      <c r="Z852" s="18"/>
      <c r="AA852" s="18"/>
      <c r="AK852" s="24"/>
      <c r="AL852" s="20"/>
      <c r="AM852" s="20"/>
      <c r="AN852" s="22"/>
      <c r="AO852" s="18"/>
    </row>
    <row r="853" spans="22:41" x14ac:dyDescent="0.25">
      <c r="V853" s="26"/>
      <c r="W853" s="20"/>
      <c r="X853" s="20"/>
      <c r="Y853" s="22"/>
      <c r="Z853" s="18"/>
      <c r="AA853" s="18"/>
      <c r="AK853" s="24"/>
      <c r="AL853" s="20"/>
      <c r="AM853" s="20"/>
      <c r="AN853" s="22"/>
      <c r="AO853" s="18"/>
    </row>
    <row r="854" spans="22:41" x14ac:dyDescent="0.25">
      <c r="V854" s="26"/>
      <c r="W854" s="20"/>
      <c r="X854" s="20"/>
      <c r="Y854" s="22"/>
      <c r="Z854" s="18"/>
      <c r="AA854" s="18"/>
      <c r="AK854" s="24"/>
      <c r="AL854" s="20"/>
      <c r="AM854" s="20"/>
      <c r="AN854" s="22"/>
      <c r="AO854" s="18"/>
    </row>
    <row r="855" spans="22:41" x14ac:dyDescent="0.25">
      <c r="V855" s="26"/>
      <c r="W855" s="20"/>
      <c r="X855" s="20"/>
      <c r="Y855" s="22"/>
      <c r="Z855" s="18"/>
      <c r="AA855" s="18"/>
      <c r="AK855" s="24"/>
      <c r="AL855" s="20"/>
      <c r="AM855" s="20"/>
      <c r="AN855" s="22"/>
      <c r="AO855" s="18"/>
    </row>
    <row r="856" spans="22:41" x14ac:dyDescent="0.25">
      <c r="V856" s="26"/>
      <c r="W856" s="20"/>
      <c r="X856" s="20"/>
      <c r="Y856" s="22"/>
      <c r="Z856" s="18"/>
      <c r="AA856" s="18"/>
      <c r="AK856" s="24"/>
      <c r="AL856" s="20"/>
      <c r="AM856" s="20"/>
      <c r="AN856" s="22"/>
      <c r="AO856" s="18"/>
    </row>
    <row r="857" spans="22:41" x14ac:dyDescent="0.25">
      <c r="V857" s="26"/>
      <c r="W857" s="20"/>
      <c r="X857" s="20"/>
      <c r="Y857" s="22"/>
      <c r="Z857" s="18"/>
      <c r="AA857" s="18"/>
      <c r="AK857" s="24"/>
      <c r="AL857" s="20"/>
      <c r="AM857" s="20"/>
      <c r="AN857" s="22"/>
      <c r="AO857" s="18"/>
    </row>
    <row r="858" spans="22:41" x14ac:dyDescent="0.25">
      <c r="V858" s="26"/>
      <c r="W858" s="20"/>
      <c r="X858" s="20"/>
      <c r="Y858" s="22"/>
      <c r="Z858" s="18"/>
      <c r="AA858" s="18"/>
      <c r="AK858" s="24"/>
      <c r="AL858" s="20"/>
      <c r="AM858" s="20"/>
      <c r="AN858" s="22"/>
      <c r="AO858" s="18"/>
    </row>
    <row r="859" spans="22:41" x14ac:dyDescent="0.25">
      <c r="V859" s="26"/>
      <c r="W859" s="20"/>
      <c r="X859" s="20"/>
      <c r="Y859" s="22"/>
      <c r="Z859" s="18"/>
      <c r="AA859" s="18"/>
      <c r="AK859" s="19"/>
      <c r="AL859" s="20"/>
      <c r="AM859" s="20"/>
      <c r="AN859" s="22"/>
      <c r="AO859" s="23"/>
    </row>
    <row r="860" spans="22:41" x14ac:dyDescent="0.25">
      <c r="V860" s="26"/>
      <c r="W860" s="20"/>
      <c r="X860" s="20"/>
      <c r="Y860" s="22"/>
      <c r="Z860" s="18"/>
      <c r="AA860" s="18"/>
      <c r="AK860" s="19"/>
      <c r="AL860" s="20"/>
      <c r="AM860" s="20"/>
      <c r="AN860" s="22"/>
      <c r="AO860" s="23"/>
    </row>
    <row r="861" spans="22:41" x14ac:dyDescent="0.25">
      <c r="V861" s="26"/>
      <c r="W861" s="20"/>
      <c r="X861" s="20"/>
      <c r="Y861" s="22"/>
      <c r="Z861" s="18"/>
      <c r="AA861" s="18"/>
      <c r="AK861" s="19"/>
      <c r="AL861" s="20"/>
      <c r="AM861" s="20"/>
      <c r="AN861" s="22"/>
      <c r="AO861" s="23"/>
    </row>
    <row r="862" spans="22:41" x14ac:dyDescent="0.25">
      <c r="V862" s="26"/>
      <c r="W862" s="20"/>
      <c r="X862" s="20"/>
      <c r="Y862" s="22"/>
      <c r="Z862" s="18"/>
      <c r="AA862" s="18"/>
      <c r="AK862" s="24"/>
      <c r="AL862" s="20"/>
      <c r="AM862" s="20"/>
      <c r="AN862" s="22"/>
      <c r="AO862" s="18"/>
    </row>
    <row r="863" spans="22:41" x14ac:dyDescent="0.25">
      <c r="V863" s="26"/>
      <c r="W863" s="20"/>
      <c r="X863" s="20"/>
      <c r="Y863" s="22"/>
      <c r="Z863" s="18"/>
      <c r="AA863" s="18"/>
      <c r="AK863" s="24"/>
      <c r="AL863" s="20"/>
      <c r="AM863" s="20"/>
      <c r="AN863" s="22"/>
      <c r="AO863" s="18"/>
    </row>
    <row r="864" spans="22:41" x14ac:dyDescent="0.25">
      <c r="V864" s="26"/>
      <c r="W864" s="20"/>
      <c r="X864" s="20"/>
      <c r="Y864" s="22"/>
      <c r="Z864" s="18"/>
      <c r="AA864" s="18"/>
      <c r="AK864" s="24"/>
      <c r="AL864" s="20"/>
      <c r="AM864" s="20"/>
      <c r="AN864" s="22"/>
      <c r="AO864" s="18"/>
    </row>
    <row r="865" spans="22:41" x14ac:dyDescent="0.25">
      <c r="V865" s="26"/>
      <c r="W865" s="20"/>
      <c r="X865" s="20"/>
      <c r="Y865" s="22"/>
      <c r="Z865" s="18"/>
      <c r="AA865" s="18"/>
      <c r="AK865" s="24"/>
      <c r="AL865" s="20"/>
      <c r="AM865" s="20"/>
      <c r="AN865" s="22"/>
      <c r="AO865" s="18"/>
    </row>
    <row r="866" spans="22:41" x14ac:dyDescent="0.25">
      <c r="V866" s="26"/>
      <c r="W866" s="20"/>
      <c r="X866" s="20"/>
      <c r="Y866" s="22"/>
      <c r="Z866" s="18"/>
      <c r="AA866" s="18"/>
      <c r="AK866" s="24"/>
      <c r="AL866" s="20"/>
      <c r="AM866" s="20"/>
      <c r="AN866" s="22"/>
      <c r="AO866" s="18"/>
    </row>
    <row r="867" spans="22:41" x14ac:dyDescent="0.25">
      <c r="V867" s="26"/>
      <c r="W867" s="20"/>
      <c r="X867" s="20"/>
      <c r="Y867" s="22"/>
      <c r="Z867" s="18"/>
      <c r="AA867" s="18"/>
      <c r="AK867" s="24"/>
      <c r="AL867" s="20"/>
      <c r="AM867" s="20"/>
      <c r="AN867" s="22"/>
      <c r="AO867" s="18"/>
    </row>
    <row r="868" spans="22:41" x14ac:dyDescent="0.25">
      <c r="V868" s="26"/>
      <c r="W868" s="20"/>
      <c r="X868" s="20"/>
      <c r="Y868" s="22"/>
      <c r="Z868" s="18"/>
      <c r="AA868" s="18"/>
      <c r="AK868" s="24"/>
      <c r="AL868" s="20"/>
      <c r="AM868" s="20"/>
      <c r="AN868" s="22"/>
      <c r="AO868" s="18"/>
    </row>
    <row r="869" spans="22:41" x14ac:dyDescent="0.25">
      <c r="V869" s="26"/>
      <c r="W869" s="20"/>
      <c r="X869" s="20"/>
      <c r="Y869" s="22"/>
      <c r="Z869" s="18"/>
      <c r="AA869" s="18"/>
      <c r="AK869" s="24"/>
      <c r="AL869" s="20"/>
      <c r="AM869" s="20"/>
      <c r="AN869" s="22"/>
      <c r="AO869" s="18"/>
    </row>
    <row r="870" spans="22:41" x14ac:dyDescent="0.25">
      <c r="V870" s="26"/>
      <c r="W870" s="20"/>
      <c r="X870" s="20"/>
      <c r="Y870" s="22"/>
      <c r="Z870" s="18"/>
      <c r="AA870" s="18"/>
      <c r="AK870" s="24"/>
      <c r="AL870" s="20"/>
      <c r="AM870" s="20"/>
      <c r="AN870" s="22"/>
      <c r="AO870" s="18"/>
    </row>
    <row r="871" spans="22:41" x14ac:dyDescent="0.25">
      <c r="V871" s="26"/>
      <c r="W871" s="20"/>
      <c r="X871" s="20"/>
      <c r="Y871" s="22"/>
      <c r="Z871" s="18"/>
      <c r="AA871" s="18"/>
      <c r="AK871" s="24"/>
      <c r="AL871" s="20"/>
      <c r="AM871" s="20"/>
      <c r="AN871" s="22"/>
      <c r="AO871" s="18"/>
    </row>
    <row r="872" spans="22:41" x14ac:dyDescent="0.25">
      <c r="V872" s="26"/>
      <c r="W872" s="20"/>
      <c r="X872" s="20"/>
      <c r="Y872" s="22"/>
      <c r="Z872" s="18"/>
      <c r="AA872" s="18"/>
      <c r="AK872" s="24"/>
      <c r="AL872" s="20"/>
      <c r="AM872" s="20"/>
      <c r="AN872" s="22"/>
      <c r="AO872" s="18"/>
    </row>
    <row r="873" spans="22:41" x14ac:dyDescent="0.25">
      <c r="V873" s="26"/>
      <c r="W873" s="20"/>
      <c r="X873" s="20"/>
      <c r="Y873" s="22"/>
      <c r="Z873" s="18"/>
      <c r="AA873" s="18"/>
      <c r="AK873" s="24"/>
      <c r="AL873" s="20"/>
      <c r="AM873" s="20"/>
      <c r="AN873" s="22"/>
      <c r="AO873" s="18"/>
    </row>
    <row r="874" spans="22:41" x14ac:dyDescent="0.25">
      <c r="V874" s="26"/>
      <c r="W874" s="20"/>
      <c r="X874" s="20"/>
      <c r="Y874" s="22"/>
      <c r="Z874" s="18"/>
      <c r="AA874" s="18"/>
      <c r="AK874" s="24"/>
      <c r="AL874" s="20"/>
      <c r="AM874" s="20"/>
      <c r="AN874" s="22"/>
      <c r="AO874" s="18"/>
    </row>
    <row r="875" spans="22:41" x14ac:dyDescent="0.25">
      <c r="V875" s="26"/>
      <c r="W875" s="20"/>
      <c r="X875" s="20"/>
      <c r="Y875" s="22"/>
      <c r="Z875" s="18"/>
      <c r="AA875" s="18"/>
      <c r="AK875" s="24"/>
      <c r="AL875" s="20"/>
      <c r="AM875" s="20"/>
      <c r="AN875" s="22"/>
      <c r="AO875" s="18"/>
    </row>
    <row r="876" spans="22:41" x14ac:dyDescent="0.25">
      <c r="V876" s="26"/>
      <c r="W876" s="20"/>
      <c r="X876" s="20"/>
      <c r="Y876" s="22"/>
      <c r="Z876" s="18"/>
      <c r="AA876" s="18"/>
      <c r="AK876" s="24"/>
      <c r="AL876" s="20"/>
      <c r="AM876" s="20"/>
      <c r="AN876" s="22"/>
      <c r="AO876" s="18"/>
    </row>
    <row r="877" spans="22:41" x14ac:dyDescent="0.25">
      <c r="V877" s="30"/>
      <c r="W877" s="20"/>
      <c r="X877" s="20"/>
      <c r="Y877" s="22"/>
      <c r="Z877" s="23"/>
      <c r="AA877" s="23"/>
      <c r="AK877" s="24"/>
      <c r="AL877" s="20"/>
      <c r="AM877" s="20"/>
      <c r="AN877" s="22"/>
      <c r="AO877" s="18"/>
    </row>
    <row r="878" spans="22:41" x14ac:dyDescent="0.25">
      <c r="V878" s="30"/>
      <c r="W878" s="20"/>
      <c r="X878" s="20"/>
      <c r="Y878" s="22"/>
      <c r="Z878" s="23"/>
      <c r="AA878" s="23"/>
      <c r="AK878" s="24"/>
      <c r="AL878" s="20"/>
      <c r="AM878" s="20"/>
      <c r="AN878" s="22"/>
      <c r="AO878" s="18"/>
    </row>
    <row r="879" spans="22:41" x14ac:dyDescent="0.25">
      <c r="V879" s="30"/>
      <c r="W879" s="20"/>
      <c r="X879" s="20"/>
      <c r="Y879" s="22"/>
      <c r="Z879" s="23"/>
      <c r="AA879" s="23"/>
      <c r="AK879" s="24"/>
      <c r="AL879" s="20"/>
      <c r="AM879" s="20"/>
      <c r="AN879" s="22"/>
      <c r="AO879" s="18"/>
    </row>
    <row r="880" spans="22:41" x14ac:dyDescent="0.25">
      <c r="V880" s="26"/>
      <c r="W880" s="20"/>
      <c r="X880" s="20"/>
      <c r="Y880" s="22"/>
      <c r="Z880" s="18"/>
      <c r="AA880" s="18"/>
      <c r="AK880" s="24"/>
      <c r="AL880" s="20"/>
      <c r="AM880" s="20"/>
      <c r="AN880" s="22"/>
      <c r="AO880" s="18"/>
    </row>
    <row r="881" spans="22:41" x14ac:dyDescent="0.25">
      <c r="V881" s="26"/>
      <c r="W881" s="20"/>
      <c r="X881" s="20"/>
      <c r="Y881" s="22"/>
      <c r="Z881" s="18"/>
      <c r="AA881" s="18"/>
      <c r="AK881" s="24"/>
      <c r="AL881" s="20"/>
      <c r="AM881" s="20"/>
      <c r="AN881" s="22"/>
      <c r="AO881" s="18"/>
    </row>
    <row r="882" spans="22:41" x14ac:dyDescent="0.25">
      <c r="V882" s="26"/>
      <c r="W882" s="20"/>
      <c r="X882" s="20"/>
      <c r="Y882" s="22"/>
      <c r="Z882" s="18"/>
      <c r="AA882" s="18"/>
      <c r="AK882" s="24"/>
      <c r="AL882" s="20"/>
      <c r="AM882" s="20"/>
      <c r="AN882" s="22"/>
      <c r="AO882" s="18"/>
    </row>
    <row r="883" spans="22:41" x14ac:dyDescent="0.25">
      <c r="V883" s="26"/>
      <c r="W883" s="20"/>
      <c r="X883" s="20"/>
      <c r="Y883" s="22"/>
      <c r="Z883" s="18"/>
      <c r="AA883" s="18"/>
      <c r="AK883" s="24"/>
      <c r="AL883" s="20"/>
      <c r="AM883" s="20"/>
      <c r="AN883" s="22"/>
      <c r="AO883" s="18"/>
    </row>
    <row r="884" spans="22:41" x14ac:dyDescent="0.25">
      <c r="V884" s="26"/>
      <c r="W884" s="20"/>
      <c r="X884" s="20"/>
      <c r="Y884" s="22"/>
      <c r="Z884" s="18"/>
      <c r="AA884" s="18"/>
      <c r="AK884" s="24"/>
      <c r="AL884" s="20"/>
      <c r="AM884" s="20"/>
      <c r="AN884" s="22"/>
      <c r="AO884" s="18"/>
    </row>
    <row r="885" spans="22:41" x14ac:dyDescent="0.25">
      <c r="V885" s="26"/>
      <c r="W885" s="20"/>
      <c r="X885" s="20"/>
      <c r="Y885" s="22"/>
      <c r="Z885" s="18"/>
      <c r="AA885" s="18"/>
      <c r="AK885" s="24"/>
      <c r="AL885" s="20"/>
      <c r="AM885" s="20"/>
      <c r="AN885" s="22"/>
      <c r="AO885" s="18"/>
    </row>
    <row r="886" spans="22:41" x14ac:dyDescent="0.25">
      <c r="V886" s="26"/>
      <c r="W886" s="20"/>
      <c r="X886" s="20"/>
      <c r="Y886" s="22"/>
      <c r="Z886" s="18"/>
      <c r="AA886" s="18"/>
      <c r="AK886" s="24"/>
      <c r="AL886" s="20"/>
      <c r="AM886" s="20"/>
      <c r="AN886" s="22"/>
      <c r="AO886" s="18"/>
    </row>
    <row r="887" spans="22:41" x14ac:dyDescent="0.25">
      <c r="V887" s="26"/>
      <c r="W887" s="20"/>
      <c r="X887" s="20"/>
      <c r="Y887" s="22"/>
      <c r="Z887" s="18"/>
      <c r="AA887" s="18"/>
      <c r="AK887" s="24"/>
      <c r="AL887" s="20"/>
      <c r="AM887" s="20"/>
      <c r="AN887" s="22"/>
      <c r="AO887" s="18"/>
    </row>
    <row r="888" spans="22:41" x14ac:dyDescent="0.25">
      <c r="V888" s="26"/>
      <c r="W888" s="20"/>
      <c r="X888" s="20"/>
      <c r="Y888" s="22"/>
      <c r="Z888" s="18"/>
      <c r="AA888" s="18"/>
      <c r="AK888" s="24"/>
      <c r="AL888" s="20"/>
      <c r="AM888" s="20"/>
      <c r="AN888" s="22"/>
      <c r="AO888" s="18"/>
    </row>
    <row r="889" spans="22:41" x14ac:dyDescent="0.25">
      <c r="V889" s="26"/>
      <c r="W889" s="20"/>
      <c r="X889" s="20"/>
      <c r="Y889" s="22"/>
      <c r="Z889" s="18"/>
      <c r="AA889" s="18"/>
      <c r="AK889" s="24"/>
      <c r="AL889" s="20"/>
      <c r="AM889" s="20"/>
      <c r="AN889" s="22"/>
      <c r="AO889" s="18"/>
    </row>
    <row r="890" spans="22:41" x14ac:dyDescent="0.25">
      <c r="V890" s="26"/>
      <c r="W890" s="20"/>
      <c r="X890" s="20"/>
      <c r="Y890" s="22"/>
      <c r="Z890" s="18"/>
      <c r="AA890" s="18"/>
      <c r="AK890" s="24"/>
      <c r="AL890" s="20"/>
      <c r="AM890" s="20"/>
      <c r="AN890" s="22"/>
      <c r="AO890" s="18"/>
    </row>
    <row r="891" spans="22:41" x14ac:dyDescent="0.25">
      <c r="V891" s="26"/>
      <c r="W891" s="20"/>
      <c r="X891" s="20"/>
      <c r="Y891" s="22"/>
      <c r="Z891" s="18"/>
      <c r="AA891" s="18"/>
      <c r="AK891" s="24"/>
      <c r="AL891" s="20"/>
      <c r="AM891" s="20"/>
      <c r="AN891" s="22"/>
      <c r="AO891" s="18"/>
    </row>
    <row r="892" spans="22:41" x14ac:dyDescent="0.25">
      <c r="V892" s="26"/>
      <c r="W892" s="20"/>
      <c r="X892" s="20"/>
      <c r="Y892" s="22"/>
      <c r="Z892" s="18"/>
      <c r="AA892" s="18"/>
      <c r="AK892" s="24"/>
      <c r="AL892" s="20"/>
      <c r="AM892" s="20"/>
      <c r="AN892" s="22"/>
      <c r="AO892" s="18"/>
    </row>
    <row r="893" spans="22:41" x14ac:dyDescent="0.25">
      <c r="V893" s="26"/>
      <c r="W893" s="20"/>
      <c r="X893" s="20"/>
      <c r="Y893" s="22"/>
      <c r="Z893" s="18"/>
      <c r="AA893" s="18"/>
      <c r="AK893" s="24"/>
      <c r="AL893" s="20"/>
      <c r="AM893" s="20"/>
      <c r="AN893" s="22"/>
      <c r="AO893" s="18"/>
    </row>
    <row r="894" spans="22:41" x14ac:dyDescent="0.25">
      <c r="V894" s="26"/>
      <c r="W894" s="20"/>
      <c r="X894" s="20"/>
      <c r="Y894" s="22"/>
      <c r="Z894" s="18"/>
      <c r="AA894" s="18"/>
      <c r="AK894" s="24"/>
      <c r="AL894" s="20"/>
      <c r="AM894" s="20"/>
      <c r="AN894" s="22"/>
      <c r="AO894" s="18"/>
    </row>
    <row r="895" spans="22:41" x14ac:dyDescent="0.25">
      <c r="V895" s="26"/>
      <c r="W895" s="20"/>
      <c r="X895" s="20"/>
      <c r="Y895" s="22"/>
      <c r="Z895" s="18"/>
      <c r="AA895" s="18"/>
      <c r="AK895" s="19"/>
      <c r="AL895" s="20"/>
      <c r="AM895" s="20"/>
      <c r="AN895" s="22"/>
      <c r="AO895" s="23"/>
    </row>
    <row r="896" spans="22:41" x14ac:dyDescent="0.25">
      <c r="V896" s="26"/>
      <c r="W896" s="20"/>
      <c r="X896" s="20"/>
      <c r="Y896" s="22"/>
      <c r="Z896" s="18"/>
      <c r="AA896" s="18"/>
      <c r="AK896" s="19"/>
      <c r="AL896" s="20"/>
      <c r="AM896" s="20"/>
      <c r="AN896" s="22"/>
      <c r="AO896" s="23"/>
    </row>
    <row r="897" spans="22:41" x14ac:dyDescent="0.25">
      <c r="V897" s="26"/>
      <c r="W897" s="20"/>
      <c r="X897" s="20"/>
      <c r="Y897" s="22"/>
      <c r="Z897" s="18"/>
      <c r="AA897" s="18"/>
      <c r="AK897" s="24"/>
      <c r="AL897" s="20"/>
      <c r="AM897" s="20"/>
      <c r="AN897" s="22"/>
      <c r="AO897" s="18"/>
    </row>
    <row r="898" spans="22:41" x14ac:dyDescent="0.25">
      <c r="V898" s="26"/>
      <c r="W898" s="20"/>
      <c r="X898" s="20"/>
      <c r="Y898" s="22"/>
      <c r="Z898" s="18"/>
      <c r="AA898" s="18"/>
      <c r="AK898" s="24"/>
      <c r="AL898" s="20"/>
      <c r="AM898" s="20"/>
      <c r="AN898" s="22"/>
      <c r="AO898" s="18"/>
    </row>
    <row r="899" spans="22:41" x14ac:dyDescent="0.25">
      <c r="V899" s="26"/>
      <c r="W899" s="20"/>
      <c r="X899" s="20"/>
      <c r="Y899" s="22"/>
      <c r="Z899" s="18"/>
      <c r="AA899" s="18"/>
      <c r="AK899" s="24"/>
      <c r="AL899" s="20"/>
      <c r="AM899" s="20"/>
      <c r="AN899" s="22"/>
      <c r="AO899" s="18"/>
    </row>
    <row r="900" spans="22:41" x14ac:dyDescent="0.25">
      <c r="V900" s="26"/>
      <c r="W900" s="20"/>
      <c r="X900" s="20"/>
      <c r="Y900" s="22"/>
      <c r="Z900" s="18"/>
      <c r="AA900" s="18"/>
      <c r="AK900" s="24"/>
      <c r="AL900" s="20"/>
      <c r="AM900" s="20"/>
      <c r="AN900" s="22"/>
      <c r="AO900" s="18"/>
    </row>
    <row r="901" spans="22:41" x14ac:dyDescent="0.25">
      <c r="V901" s="26"/>
      <c r="W901" s="20"/>
      <c r="X901" s="20"/>
      <c r="Y901" s="22"/>
      <c r="Z901" s="18"/>
      <c r="AA901" s="18"/>
      <c r="AK901" s="24"/>
      <c r="AL901" s="20"/>
      <c r="AM901" s="20"/>
      <c r="AN901" s="22"/>
      <c r="AO901" s="18"/>
    </row>
    <row r="902" spans="22:41" x14ac:dyDescent="0.25">
      <c r="V902" s="26"/>
      <c r="W902" s="20"/>
      <c r="X902" s="20"/>
      <c r="Y902" s="22"/>
      <c r="Z902" s="18"/>
      <c r="AA902" s="18"/>
      <c r="AK902" s="24"/>
      <c r="AL902" s="20"/>
      <c r="AM902" s="20"/>
      <c r="AN902" s="22"/>
      <c r="AO902" s="18"/>
    </row>
    <row r="903" spans="22:41" x14ac:dyDescent="0.25">
      <c r="V903" s="26"/>
      <c r="W903" s="20"/>
      <c r="X903" s="20"/>
      <c r="Y903" s="22"/>
      <c r="Z903" s="18"/>
      <c r="AA903" s="18"/>
      <c r="AK903" s="24"/>
      <c r="AL903" s="20"/>
      <c r="AM903" s="20"/>
      <c r="AN903" s="22"/>
      <c r="AO903" s="18"/>
    </row>
    <row r="904" spans="22:41" x14ac:dyDescent="0.25">
      <c r="V904" s="26"/>
      <c r="W904" s="20"/>
      <c r="X904" s="20"/>
      <c r="Y904" s="22"/>
      <c r="Z904" s="18"/>
      <c r="AA904" s="18"/>
      <c r="AK904" s="24"/>
      <c r="AL904" s="20"/>
      <c r="AM904" s="20"/>
      <c r="AN904" s="22"/>
      <c r="AO904" s="18"/>
    </row>
    <row r="905" spans="22:41" x14ac:dyDescent="0.25">
      <c r="V905" s="26"/>
      <c r="W905" s="20"/>
      <c r="X905" s="20"/>
      <c r="Y905" s="22"/>
      <c r="Z905" s="18"/>
      <c r="AA905" s="18"/>
      <c r="AK905" s="24"/>
      <c r="AL905" s="20"/>
      <c r="AM905" s="20"/>
      <c r="AN905" s="22"/>
      <c r="AO905" s="18"/>
    </row>
    <row r="906" spans="22:41" x14ac:dyDescent="0.25">
      <c r="V906" s="26"/>
      <c r="W906" s="20"/>
      <c r="X906" s="20"/>
      <c r="Y906" s="22"/>
      <c r="Z906" s="18"/>
      <c r="AA906" s="18"/>
      <c r="AK906" s="24"/>
      <c r="AL906" s="20"/>
      <c r="AM906" s="20"/>
      <c r="AN906" s="22"/>
      <c r="AO906" s="18"/>
    </row>
    <row r="907" spans="22:41" x14ac:dyDescent="0.25">
      <c r="V907" s="26"/>
      <c r="W907" s="20"/>
      <c r="X907" s="20"/>
      <c r="Y907" s="22"/>
      <c r="Z907" s="18"/>
      <c r="AA907" s="18"/>
      <c r="AK907" s="24"/>
      <c r="AL907" s="20"/>
      <c r="AM907" s="20"/>
      <c r="AN907" s="22"/>
      <c r="AO907" s="23"/>
    </row>
    <row r="908" spans="22:41" x14ac:dyDescent="0.25">
      <c r="V908" s="26"/>
      <c r="W908" s="20"/>
      <c r="X908" s="20"/>
      <c r="Y908" s="22"/>
      <c r="Z908" s="18"/>
      <c r="AA908" s="18"/>
      <c r="AK908" s="24"/>
      <c r="AL908" s="20"/>
      <c r="AM908" s="20"/>
      <c r="AN908" s="22"/>
      <c r="AO908" s="18"/>
    </row>
    <row r="909" spans="22:41" x14ac:dyDescent="0.25">
      <c r="V909" s="26"/>
      <c r="W909" s="20"/>
      <c r="X909" s="20"/>
      <c r="Y909" s="22"/>
      <c r="Z909" s="18"/>
      <c r="AA909" s="18"/>
      <c r="AK909" s="24"/>
      <c r="AL909" s="20"/>
      <c r="AM909" s="20"/>
      <c r="AN909" s="22"/>
      <c r="AO909" s="18"/>
    </row>
    <row r="910" spans="22:41" x14ac:dyDescent="0.25">
      <c r="V910" s="26"/>
      <c r="W910" s="20"/>
      <c r="X910" s="20"/>
      <c r="Y910" s="22"/>
      <c r="Z910" s="18"/>
      <c r="AA910" s="18"/>
      <c r="AK910" s="24"/>
      <c r="AL910" s="20"/>
      <c r="AM910" s="20"/>
      <c r="AN910" s="22"/>
      <c r="AO910" s="18"/>
    </row>
    <row r="911" spans="22:41" x14ac:dyDescent="0.25">
      <c r="V911" s="26"/>
      <c r="W911" s="20"/>
      <c r="X911" s="20"/>
      <c r="Y911" s="22"/>
      <c r="Z911" s="18"/>
      <c r="AA911" s="18"/>
      <c r="AK911" s="24"/>
      <c r="AL911" s="20"/>
      <c r="AM911" s="20"/>
      <c r="AN911" s="22"/>
      <c r="AO911" s="18"/>
    </row>
    <row r="912" spans="22:41" x14ac:dyDescent="0.25">
      <c r="V912" s="26"/>
      <c r="W912" s="20"/>
      <c r="X912" s="20"/>
      <c r="Y912" s="22"/>
      <c r="Z912" s="18"/>
      <c r="AA912" s="18"/>
      <c r="AK912" s="24"/>
      <c r="AL912" s="20"/>
      <c r="AM912" s="20"/>
      <c r="AN912" s="22"/>
      <c r="AO912" s="18"/>
    </row>
    <row r="913" spans="22:41" x14ac:dyDescent="0.25">
      <c r="V913" s="30"/>
      <c r="W913" s="20"/>
      <c r="X913" s="20"/>
      <c r="Y913" s="22"/>
      <c r="Z913" s="23"/>
      <c r="AA913" s="23"/>
      <c r="AK913" s="24"/>
      <c r="AL913" s="20"/>
      <c r="AM913" s="20"/>
      <c r="AN913" s="22"/>
      <c r="AO913" s="18"/>
    </row>
    <row r="914" spans="22:41" x14ac:dyDescent="0.25">
      <c r="V914" s="30"/>
      <c r="W914" s="20"/>
      <c r="X914" s="20"/>
      <c r="Y914" s="22"/>
      <c r="Z914" s="23"/>
      <c r="AA914" s="23"/>
      <c r="AK914" s="24"/>
      <c r="AL914" s="20"/>
      <c r="AM914" s="20"/>
      <c r="AN914" s="22"/>
      <c r="AO914" s="18"/>
    </row>
    <row r="915" spans="22:41" x14ac:dyDescent="0.25">
      <c r="V915" s="26"/>
      <c r="W915" s="20"/>
      <c r="X915" s="20"/>
      <c r="Y915" s="22"/>
      <c r="Z915" s="18"/>
      <c r="AA915" s="18"/>
      <c r="AK915" s="24"/>
      <c r="AL915" s="20"/>
      <c r="AM915" s="20"/>
      <c r="AN915" s="22"/>
      <c r="AO915" s="18"/>
    </row>
    <row r="916" spans="22:41" x14ac:dyDescent="0.25">
      <c r="V916" s="26"/>
      <c r="W916" s="20"/>
      <c r="X916" s="20"/>
      <c r="Y916" s="22"/>
      <c r="Z916" s="18"/>
      <c r="AA916" s="18"/>
      <c r="AK916" s="24"/>
      <c r="AL916" s="20"/>
      <c r="AM916" s="20"/>
      <c r="AN916" s="22"/>
      <c r="AO916" s="18"/>
    </row>
    <row r="917" spans="22:41" x14ac:dyDescent="0.25">
      <c r="V917" s="26"/>
      <c r="W917" s="20"/>
      <c r="X917" s="20"/>
      <c r="Y917" s="22"/>
      <c r="Z917" s="18"/>
      <c r="AA917" s="18"/>
      <c r="AK917" s="24"/>
      <c r="AL917" s="20"/>
      <c r="AM917" s="20"/>
      <c r="AN917" s="22"/>
      <c r="AO917" s="18"/>
    </row>
    <row r="918" spans="22:41" x14ac:dyDescent="0.25">
      <c r="V918" s="26"/>
      <c r="W918" s="20"/>
      <c r="X918" s="20"/>
      <c r="Y918" s="22"/>
      <c r="Z918" s="18"/>
      <c r="AA918" s="18"/>
      <c r="AK918" s="24"/>
      <c r="AL918" s="20"/>
      <c r="AM918" s="20"/>
      <c r="AN918" s="22"/>
      <c r="AO918" s="18"/>
    </row>
    <row r="919" spans="22:41" x14ac:dyDescent="0.25">
      <c r="V919" s="26"/>
      <c r="W919" s="20"/>
      <c r="X919" s="20"/>
      <c r="Y919" s="22"/>
      <c r="Z919" s="18"/>
      <c r="AA919" s="18"/>
      <c r="AK919" s="24"/>
      <c r="AL919" s="20"/>
      <c r="AM919" s="20"/>
      <c r="AN919" s="22"/>
      <c r="AO919" s="18"/>
    </row>
    <row r="920" spans="22:41" x14ac:dyDescent="0.25">
      <c r="V920" s="26"/>
      <c r="W920" s="20"/>
      <c r="X920" s="20"/>
      <c r="Y920" s="22"/>
      <c r="Z920" s="18"/>
      <c r="AA920" s="18"/>
      <c r="AK920" s="24"/>
      <c r="AL920" s="20"/>
      <c r="AM920" s="20"/>
      <c r="AN920" s="22"/>
      <c r="AO920" s="18"/>
    </row>
    <row r="921" spans="22:41" x14ac:dyDescent="0.25">
      <c r="V921" s="26"/>
      <c r="W921" s="20"/>
      <c r="X921" s="20"/>
      <c r="Y921" s="22"/>
      <c r="Z921" s="18"/>
      <c r="AA921" s="18"/>
      <c r="AK921" s="24"/>
      <c r="AL921" s="20"/>
      <c r="AM921" s="20"/>
      <c r="AN921" s="22"/>
      <c r="AO921" s="18"/>
    </row>
    <row r="922" spans="22:41" x14ac:dyDescent="0.25">
      <c r="V922" s="26"/>
      <c r="W922" s="20"/>
      <c r="X922" s="20"/>
      <c r="Y922" s="22"/>
      <c r="Z922" s="18"/>
      <c r="AA922" s="18"/>
      <c r="AK922" s="24"/>
      <c r="AL922" s="20"/>
      <c r="AM922" s="20"/>
      <c r="AN922" s="22"/>
      <c r="AO922" s="18"/>
    </row>
    <row r="923" spans="22:41" x14ac:dyDescent="0.25">
      <c r="V923" s="26"/>
      <c r="W923" s="20"/>
      <c r="X923" s="20"/>
      <c r="Y923" s="22"/>
      <c r="Z923" s="18"/>
      <c r="AA923" s="18"/>
      <c r="AK923" s="24"/>
      <c r="AL923" s="20"/>
      <c r="AM923" s="20"/>
      <c r="AN923" s="22"/>
      <c r="AO923" s="18"/>
    </row>
    <row r="924" spans="22:41" x14ac:dyDescent="0.25">
      <c r="V924" s="26"/>
      <c r="W924" s="20"/>
      <c r="X924" s="20"/>
      <c r="Y924" s="22"/>
      <c r="Z924" s="18"/>
      <c r="AA924" s="18"/>
      <c r="AK924" s="24"/>
      <c r="AL924" s="20"/>
      <c r="AM924" s="20"/>
      <c r="AN924" s="22"/>
      <c r="AO924" s="18"/>
    </row>
    <row r="925" spans="22:41" x14ac:dyDescent="0.25">
      <c r="V925" s="26"/>
      <c r="W925" s="20"/>
      <c r="X925" s="20"/>
      <c r="Y925" s="22"/>
      <c r="Z925" s="23"/>
      <c r="AA925" s="23"/>
      <c r="AK925" s="24"/>
      <c r="AL925" s="20"/>
      <c r="AM925" s="20"/>
      <c r="AN925" s="22"/>
      <c r="AO925" s="18"/>
    </row>
    <row r="926" spans="22:41" x14ac:dyDescent="0.25">
      <c r="V926" s="26"/>
      <c r="W926" s="20"/>
      <c r="X926" s="20"/>
      <c r="Y926" s="22"/>
      <c r="Z926" s="18"/>
      <c r="AA926" s="18"/>
      <c r="AK926" s="24"/>
      <c r="AL926" s="20"/>
      <c r="AM926" s="20"/>
      <c r="AN926" s="22"/>
      <c r="AO926" s="18"/>
    </row>
    <row r="927" spans="22:41" x14ac:dyDescent="0.25">
      <c r="V927" s="26"/>
      <c r="W927" s="20"/>
      <c r="X927" s="20"/>
      <c r="Y927" s="22"/>
      <c r="Z927" s="18"/>
      <c r="AA927" s="18"/>
      <c r="AK927" s="24"/>
      <c r="AL927" s="20"/>
      <c r="AM927" s="20"/>
      <c r="AN927" s="22"/>
      <c r="AO927" s="18"/>
    </row>
    <row r="928" spans="22:41" x14ac:dyDescent="0.25">
      <c r="V928" s="26"/>
      <c r="W928" s="20"/>
      <c r="X928" s="20"/>
      <c r="Y928" s="22"/>
      <c r="Z928" s="18"/>
      <c r="AA928" s="18"/>
      <c r="AK928" s="24"/>
      <c r="AL928" s="20"/>
      <c r="AM928" s="20"/>
      <c r="AN928" s="22"/>
      <c r="AO928" s="18"/>
    </row>
    <row r="929" spans="22:41" x14ac:dyDescent="0.25">
      <c r="V929" s="26"/>
      <c r="W929" s="20"/>
      <c r="X929" s="20"/>
      <c r="Y929" s="22"/>
      <c r="Z929" s="18"/>
      <c r="AA929" s="18"/>
      <c r="AK929" s="24"/>
      <c r="AL929" s="20"/>
      <c r="AM929" s="20"/>
      <c r="AN929" s="22"/>
      <c r="AO929" s="18"/>
    </row>
    <row r="930" spans="22:41" x14ac:dyDescent="0.25">
      <c r="V930" s="26"/>
      <c r="W930" s="20"/>
      <c r="X930" s="20"/>
      <c r="Y930" s="22"/>
      <c r="Z930" s="18"/>
      <c r="AA930" s="18"/>
      <c r="AK930" s="24"/>
      <c r="AL930" s="20"/>
      <c r="AM930" s="20"/>
      <c r="AN930" s="22"/>
      <c r="AO930" s="18"/>
    </row>
    <row r="931" spans="22:41" x14ac:dyDescent="0.25">
      <c r="V931" s="26"/>
      <c r="W931" s="20"/>
      <c r="X931" s="20"/>
      <c r="Y931" s="22"/>
      <c r="Z931" s="18"/>
      <c r="AA931" s="18"/>
      <c r="AK931" s="24"/>
      <c r="AL931" s="20"/>
      <c r="AM931" s="20"/>
      <c r="AN931" s="22"/>
      <c r="AO931" s="18"/>
    </row>
    <row r="932" spans="22:41" x14ac:dyDescent="0.25">
      <c r="V932" s="26"/>
      <c r="W932" s="20"/>
      <c r="X932" s="20"/>
      <c r="Y932" s="22"/>
      <c r="Z932" s="18"/>
      <c r="AA932" s="18"/>
      <c r="AK932" s="24"/>
      <c r="AL932" s="20"/>
      <c r="AM932" s="20"/>
      <c r="AN932" s="22"/>
      <c r="AO932" s="18"/>
    </row>
    <row r="933" spans="22:41" x14ac:dyDescent="0.25">
      <c r="V933" s="26"/>
      <c r="W933" s="20"/>
      <c r="X933" s="20"/>
      <c r="Y933" s="22"/>
      <c r="Z933" s="18"/>
      <c r="AA933" s="18"/>
      <c r="AK933" s="24"/>
      <c r="AL933" s="20"/>
      <c r="AM933" s="20"/>
      <c r="AN933" s="22"/>
      <c r="AO933" s="18"/>
    </row>
    <row r="934" spans="22:41" x14ac:dyDescent="0.25">
      <c r="V934" s="26"/>
      <c r="W934" s="20"/>
      <c r="X934" s="20"/>
      <c r="Y934" s="22"/>
      <c r="Z934" s="18"/>
      <c r="AA934" s="18"/>
      <c r="AK934" s="24"/>
      <c r="AL934" s="20"/>
      <c r="AM934" s="20"/>
      <c r="AN934" s="22"/>
      <c r="AO934" s="18"/>
    </row>
    <row r="935" spans="22:41" x14ac:dyDescent="0.25">
      <c r="V935" s="26"/>
      <c r="W935" s="20"/>
      <c r="X935" s="20"/>
      <c r="Y935" s="22"/>
      <c r="Z935" s="18"/>
      <c r="AA935" s="18"/>
      <c r="AK935" s="24"/>
      <c r="AL935" s="20"/>
      <c r="AM935" s="20"/>
      <c r="AN935" s="22"/>
      <c r="AO935" s="18"/>
    </row>
    <row r="936" spans="22:41" x14ac:dyDescent="0.25">
      <c r="V936" s="26"/>
      <c r="W936" s="20"/>
      <c r="X936" s="20"/>
      <c r="Y936" s="22"/>
      <c r="Z936" s="18"/>
      <c r="AA936" s="18"/>
      <c r="AK936" s="24"/>
      <c r="AL936" s="20"/>
      <c r="AM936" s="20"/>
      <c r="AN936" s="22"/>
      <c r="AO936" s="18"/>
    </row>
    <row r="937" spans="22:41" x14ac:dyDescent="0.25">
      <c r="V937" s="26"/>
      <c r="W937" s="20"/>
      <c r="X937" s="20"/>
      <c r="Y937" s="22"/>
      <c r="Z937" s="18"/>
      <c r="AA937" s="18"/>
      <c r="AK937" s="24"/>
      <c r="AL937" s="20"/>
      <c r="AM937" s="20"/>
      <c r="AN937" s="22"/>
      <c r="AO937" s="18"/>
    </row>
    <row r="938" spans="22:41" x14ac:dyDescent="0.25">
      <c r="V938" s="26"/>
      <c r="W938" s="20"/>
      <c r="X938" s="20"/>
      <c r="Y938" s="22"/>
      <c r="Z938" s="18"/>
      <c r="AA938" s="18"/>
      <c r="AK938" s="24"/>
      <c r="AL938" s="20"/>
      <c r="AM938" s="20"/>
      <c r="AN938" s="22"/>
      <c r="AO938" s="18"/>
    </row>
    <row r="939" spans="22:41" x14ac:dyDescent="0.25">
      <c r="V939" s="26"/>
      <c r="W939" s="20"/>
      <c r="X939" s="20"/>
      <c r="Y939" s="22"/>
      <c r="Z939" s="18"/>
      <c r="AA939" s="18"/>
      <c r="AK939" s="24"/>
      <c r="AL939" s="20"/>
      <c r="AM939" s="20"/>
      <c r="AN939" s="22"/>
      <c r="AO939" s="18"/>
    </row>
    <row r="940" spans="22:41" x14ac:dyDescent="0.25">
      <c r="V940" s="26"/>
      <c r="W940" s="20"/>
      <c r="X940" s="20"/>
      <c r="Y940" s="22"/>
      <c r="Z940" s="18"/>
      <c r="AA940" s="18"/>
      <c r="AK940" s="24"/>
      <c r="AL940" s="20"/>
      <c r="AM940" s="20"/>
      <c r="AN940" s="22"/>
      <c r="AO940" s="18"/>
    </row>
    <row r="941" spans="22:41" x14ac:dyDescent="0.25">
      <c r="V941" s="26"/>
      <c r="W941" s="20"/>
      <c r="X941" s="20"/>
      <c r="Y941" s="22"/>
      <c r="Z941" s="18"/>
      <c r="AA941" s="18"/>
      <c r="AK941" s="24"/>
      <c r="AL941" s="20"/>
      <c r="AM941" s="20"/>
      <c r="AN941" s="22"/>
      <c r="AO941" s="18"/>
    </row>
    <row r="942" spans="22:41" x14ac:dyDescent="0.25">
      <c r="V942" s="26"/>
      <c r="W942" s="20"/>
      <c r="X942" s="20"/>
      <c r="Y942" s="22"/>
      <c r="Z942" s="18"/>
      <c r="AA942" s="18"/>
      <c r="AK942" s="24"/>
      <c r="AL942" s="20"/>
      <c r="AM942" s="20"/>
      <c r="AN942" s="22"/>
      <c r="AO942" s="18"/>
    </row>
    <row r="943" spans="22:41" x14ac:dyDescent="0.25">
      <c r="V943" s="26"/>
      <c r="W943" s="20"/>
      <c r="X943" s="20"/>
      <c r="Y943" s="22"/>
      <c r="Z943" s="18"/>
      <c r="AA943" s="18"/>
      <c r="AK943" s="24"/>
      <c r="AL943" s="20"/>
      <c r="AM943" s="20"/>
      <c r="AN943" s="22"/>
      <c r="AO943" s="18"/>
    </row>
    <row r="944" spans="22:41" x14ac:dyDescent="0.25">
      <c r="V944" s="26"/>
      <c r="W944" s="20"/>
      <c r="X944" s="20"/>
      <c r="Y944" s="22"/>
      <c r="Z944" s="18"/>
      <c r="AA944" s="18"/>
      <c r="AK944" s="24"/>
      <c r="AL944" s="20"/>
      <c r="AM944" s="20"/>
      <c r="AN944" s="22"/>
      <c r="AO944" s="18"/>
    </row>
    <row r="945" spans="22:41" x14ac:dyDescent="0.25">
      <c r="V945" s="26"/>
      <c r="W945" s="20"/>
      <c r="X945" s="20"/>
      <c r="Y945" s="22"/>
      <c r="Z945" s="18"/>
      <c r="AA945" s="18"/>
      <c r="AK945" s="24"/>
      <c r="AL945" s="20"/>
      <c r="AM945" s="20"/>
      <c r="AN945" s="22"/>
      <c r="AO945" s="18"/>
    </row>
    <row r="946" spans="22:41" x14ac:dyDescent="0.25">
      <c r="V946" s="26"/>
      <c r="W946" s="20"/>
      <c r="X946" s="20"/>
      <c r="Y946" s="22"/>
      <c r="Z946" s="18"/>
      <c r="AA946" s="18"/>
      <c r="AK946" s="24"/>
      <c r="AL946" s="20"/>
      <c r="AM946" s="20"/>
      <c r="AN946" s="22"/>
      <c r="AO946" s="18"/>
    </row>
    <row r="947" spans="22:41" x14ac:dyDescent="0.25">
      <c r="V947" s="26"/>
      <c r="W947" s="20"/>
      <c r="X947" s="20"/>
      <c r="Y947" s="22"/>
      <c r="Z947" s="18"/>
      <c r="AA947" s="18"/>
      <c r="AK947" s="24"/>
      <c r="AL947" s="20"/>
      <c r="AM947" s="20"/>
      <c r="AN947" s="22"/>
      <c r="AO947" s="18"/>
    </row>
    <row r="948" spans="22:41" x14ac:dyDescent="0.25">
      <c r="V948" s="26"/>
      <c r="W948" s="20"/>
      <c r="X948" s="20"/>
      <c r="Y948" s="22"/>
      <c r="Z948" s="18"/>
      <c r="AA948" s="18"/>
      <c r="AK948" s="24"/>
      <c r="AL948" s="20"/>
      <c r="AM948" s="20"/>
      <c r="AN948" s="22"/>
      <c r="AO948" s="18"/>
    </row>
    <row r="949" spans="22:41" x14ac:dyDescent="0.25">
      <c r="V949" s="26"/>
      <c r="W949" s="20"/>
      <c r="X949" s="20"/>
      <c r="Y949" s="22"/>
      <c r="Z949" s="18"/>
      <c r="AA949" s="18"/>
      <c r="AK949" s="24"/>
      <c r="AL949" s="20"/>
      <c r="AM949" s="20"/>
      <c r="AN949" s="22"/>
      <c r="AO949" s="18"/>
    </row>
    <row r="950" spans="22:41" x14ac:dyDescent="0.25">
      <c r="V950" s="26"/>
      <c r="W950" s="20"/>
      <c r="X950" s="20"/>
      <c r="Y950" s="22"/>
      <c r="Z950" s="18"/>
      <c r="AA950" s="18"/>
      <c r="AK950" s="19"/>
      <c r="AL950" s="20"/>
      <c r="AM950" s="20"/>
      <c r="AN950" s="22"/>
      <c r="AO950" s="23"/>
    </row>
    <row r="951" spans="22:41" x14ac:dyDescent="0.25">
      <c r="V951" s="26"/>
      <c r="W951" s="20"/>
      <c r="X951" s="20"/>
      <c r="Y951" s="22"/>
      <c r="Z951" s="18"/>
      <c r="AA951" s="18"/>
      <c r="AK951" s="24"/>
      <c r="AL951" s="20"/>
      <c r="AM951" s="20"/>
      <c r="AN951" s="22"/>
      <c r="AO951" s="18"/>
    </row>
    <row r="952" spans="22:41" x14ac:dyDescent="0.25">
      <c r="V952" s="26"/>
      <c r="W952" s="20"/>
      <c r="X952" s="20"/>
      <c r="Y952" s="22"/>
      <c r="Z952" s="18"/>
      <c r="AA952" s="18"/>
      <c r="AK952" s="24"/>
      <c r="AL952" s="20"/>
      <c r="AM952" s="20"/>
      <c r="AN952" s="22"/>
      <c r="AO952" s="18"/>
    </row>
    <row r="953" spans="22:41" x14ac:dyDescent="0.25">
      <c r="V953" s="26"/>
      <c r="W953" s="20"/>
      <c r="X953" s="20"/>
      <c r="Y953" s="22"/>
      <c r="Z953" s="18"/>
      <c r="AA953" s="18"/>
      <c r="AK953" s="24"/>
      <c r="AL953" s="20"/>
      <c r="AM953" s="20"/>
      <c r="AN953" s="22"/>
      <c r="AO953" s="18"/>
    </row>
    <row r="954" spans="22:41" x14ac:dyDescent="0.25">
      <c r="V954" s="26"/>
      <c r="W954" s="20"/>
      <c r="X954" s="20"/>
      <c r="Y954" s="22"/>
      <c r="Z954" s="18"/>
      <c r="AA954" s="18"/>
      <c r="AK954" s="24"/>
      <c r="AL954" s="20"/>
      <c r="AM954" s="20"/>
      <c r="AN954" s="22"/>
      <c r="AO954" s="18"/>
    </row>
    <row r="955" spans="22:41" x14ac:dyDescent="0.25">
      <c r="V955" s="26"/>
      <c r="W955" s="20"/>
      <c r="X955" s="20"/>
      <c r="Y955" s="22"/>
      <c r="Z955" s="18"/>
      <c r="AA955" s="18"/>
      <c r="AK955" s="24"/>
      <c r="AL955" s="20"/>
      <c r="AM955" s="20"/>
      <c r="AN955" s="22"/>
      <c r="AO955" s="18"/>
    </row>
    <row r="956" spans="22:41" x14ac:dyDescent="0.25">
      <c r="V956" s="26"/>
      <c r="W956" s="20"/>
      <c r="X956" s="20"/>
      <c r="Y956" s="22"/>
      <c r="Z956" s="18"/>
      <c r="AA956" s="18"/>
      <c r="AK956" s="24"/>
      <c r="AL956" s="20"/>
      <c r="AM956" s="20"/>
      <c r="AN956" s="22"/>
      <c r="AO956" s="18"/>
    </row>
    <row r="957" spans="22:41" x14ac:dyDescent="0.25">
      <c r="V957" s="26"/>
      <c r="W957" s="20"/>
      <c r="X957" s="20"/>
      <c r="Y957" s="22"/>
      <c r="Z957" s="18"/>
      <c r="AA957" s="18"/>
      <c r="AK957" s="24"/>
      <c r="AL957" s="20"/>
      <c r="AM957" s="20"/>
      <c r="AN957" s="22"/>
      <c r="AO957" s="18"/>
    </row>
    <row r="958" spans="22:41" x14ac:dyDescent="0.25">
      <c r="V958" s="26"/>
      <c r="W958" s="20"/>
      <c r="X958" s="20"/>
      <c r="Y958" s="22"/>
      <c r="Z958" s="18"/>
      <c r="AA958" s="18"/>
      <c r="AK958" s="24"/>
      <c r="AL958" s="20"/>
      <c r="AM958" s="20"/>
      <c r="AN958" s="22"/>
      <c r="AO958" s="18"/>
    </row>
    <row r="959" spans="22:41" x14ac:dyDescent="0.25">
      <c r="V959" s="26"/>
      <c r="W959" s="20"/>
      <c r="X959" s="20"/>
      <c r="Y959" s="22"/>
      <c r="Z959" s="18"/>
      <c r="AA959" s="18"/>
      <c r="AK959" s="24"/>
      <c r="AL959" s="20"/>
      <c r="AM959" s="20"/>
      <c r="AN959" s="22"/>
      <c r="AO959" s="18"/>
    </row>
    <row r="960" spans="22:41" x14ac:dyDescent="0.25">
      <c r="V960" s="26"/>
      <c r="W960" s="20"/>
      <c r="X960" s="20"/>
      <c r="Y960" s="22"/>
      <c r="Z960" s="18"/>
      <c r="AA960" s="18"/>
      <c r="AK960" s="24"/>
      <c r="AL960" s="20"/>
      <c r="AM960" s="20"/>
      <c r="AN960" s="22"/>
      <c r="AO960" s="18"/>
    </row>
    <row r="961" spans="22:41" x14ac:dyDescent="0.25">
      <c r="V961" s="26"/>
      <c r="W961" s="20"/>
      <c r="X961" s="20"/>
      <c r="Y961" s="22"/>
      <c r="Z961" s="18"/>
      <c r="AA961" s="18"/>
      <c r="AK961" s="24"/>
      <c r="AL961" s="20"/>
      <c r="AM961" s="20"/>
      <c r="AN961" s="22"/>
      <c r="AO961" s="18"/>
    </row>
    <row r="962" spans="22:41" x14ac:dyDescent="0.25">
      <c r="V962" s="26"/>
      <c r="W962" s="20"/>
      <c r="X962" s="20"/>
      <c r="Y962" s="22"/>
      <c r="Z962" s="18"/>
      <c r="AA962" s="18"/>
      <c r="AK962" s="24"/>
      <c r="AL962" s="20"/>
      <c r="AM962" s="20"/>
      <c r="AN962" s="22"/>
      <c r="AO962" s="18"/>
    </row>
    <row r="963" spans="22:41" x14ac:dyDescent="0.25">
      <c r="V963" s="26"/>
      <c r="W963" s="20"/>
      <c r="X963" s="20"/>
      <c r="Y963" s="22"/>
      <c r="Z963" s="18"/>
      <c r="AA963" s="18"/>
      <c r="AK963" s="24"/>
      <c r="AL963" s="20"/>
      <c r="AM963" s="20"/>
      <c r="AN963" s="22"/>
      <c r="AO963" s="18"/>
    </row>
    <row r="964" spans="22:41" x14ac:dyDescent="0.25">
      <c r="V964" s="26"/>
      <c r="W964" s="20"/>
      <c r="X964" s="20"/>
      <c r="Y964" s="22"/>
      <c r="Z964" s="18"/>
      <c r="AA964" s="18"/>
      <c r="AK964" s="24"/>
      <c r="AL964" s="20"/>
      <c r="AM964" s="20"/>
      <c r="AN964" s="22"/>
      <c r="AO964" s="18"/>
    </row>
    <row r="965" spans="22:41" x14ac:dyDescent="0.25">
      <c r="V965" s="26"/>
      <c r="W965" s="20"/>
      <c r="X965" s="20"/>
      <c r="Y965" s="22"/>
      <c r="Z965" s="18"/>
      <c r="AA965" s="18"/>
      <c r="AK965" s="24"/>
      <c r="AL965" s="20"/>
      <c r="AM965" s="20"/>
      <c r="AN965" s="22"/>
      <c r="AO965" s="18"/>
    </row>
    <row r="966" spans="22:41" x14ac:dyDescent="0.25">
      <c r="V966" s="26"/>
      <c r="W966" s="20"/>
      <c r="X966" s="20"/>
      <c r="Y966" s="22"/>
      <c r="Z966" s="18"/>
      <c r="AA966" s="18"/>
      <c r="AK966" s="24"/>
      <c r="AL966" s="20"/>
      <c r="AM966" s="20"/>
      <c r="AN966" s="22"/>
      <c r="AO966" s="18"/>
    </row>
    <row r="967" spans="22:41" x14ac:dyDescent="0.25">
      <c r="V967" s="26"/>
      <c r="W967" s="20"/>
      <c r="X967" s="20"/>
      <c r="Y967" s="22"/>
      <c r="Z967" s="18"/>
      <c r="AA967" s="18"/>
      <c r="AK967" s="24"/>
      <c r="AL967" s="20"/>
      <c r="AM967" s="20"/>
      <c r="AN967" s="22"/>
      <c r="AO967" s="18"/>
    </row>
    <row r="968" spans="22:41" x14ac:dyDescent="0.25">
      <c r="V968" s="30"/>
      <c r="W968" s="20"/>
      <c r="X968" s="20"/>
      <c r="Y968" s="22"/>
      <c r="Z968" s="23"/>
      <c r="AA968" s="23"/>
      <c r="AK968" s="24"/>
      <c r="AL968" s="20"/>
      <c r="AM968" s="20"/>
      <c r="AN968" s="22"/>
      <c r="AO968" s="18"/>
    </row>
    <row r="969" spans="22:41" x14ac:dyDescent="0.25">
      <c r="V969" s="26"/>
      <c r="W969" s="20"/>
      <c r="X969" s="20"/>
      <c r="Y969" s="22"/>
      <c r="Z969" s="18"/>
      <c r="AA969" s="18"/>
      <c r="AK969" s="24"/>
      <c r="AL969" s="20"/>
      <c r="AM969" s="20"/>
      <c r="AN969" s="22"/>
      <c r="AO969" s="18"/>
    </row>
    <row r="970" spans="22:41" x14ac:dyDescent="0.25">
      <c r="V970" s="26"/>
      <c r="W970" s="20"/>
      <c r="X970" s="20"/>
      <c r="Y970" s="22"/>
      <c r="Z970" s="18"/>
      <c r="AA970" s="18"/>
      <c r="AK970" s="24"/>
      <c r="AL970" s="20"/>
      <c r="AM970" s="20"/>
      <c r="AN970" s="22"/>
      <c r="AO970" s="18"/>
    </row>
    <row r="971" spans="22:41" x14ac:dyDescent="0.25">
      <c r="V971" s="26"/>
      <c r="W971" s="20"/>
      <c r="X971" s="20"/>
      <c r="Y971" s="22"/>
      <c r="Z971" s="18"/>
      <c r="AA971" s="18"/>
      <c r="AK971" s="24"/>
      <c r="AL971" s="20"/>
      <c r="AM971" s="20"/>
      <c r="AN971" s="22"/>
      <c r="AO971" s="18"/>
    </row>
    <row r="972" spans="22:41" x14ac:dyDescent="0.25">
      <c r="V972" s="26"/>
      <c r="W972" s="20"/>
      <c r="X972" s="20"/>
      <c r="Y972" s="22"/>
      <c r="Z972" s="18"/>
      <c r="AA972" s="18"/>
      <c r="AK972" s="24"/>
      <c r="AL972" s="20"/>
      <c r="AM972" s="20"/>
      <c r="AN972" s="22"/>
      <c r="AO972" s="18"/>
    </row>
    <row r="973" spans="22:41" x14ac:dyDescent="0.25">
      <c r="V973" s="26"/>
      <c r="W973" s="20"/>
      <c r="X973" s="20"/>
      <c r="Y973" s="22"/>
      <c r="Z973" s="18"/>
      <c r="AA973" s="18"/>
      <c r="AK973" s="24"/>
      <c r="AL973" s="20"/>
      <c r="AM973" s="20"/>
      <c r="AN973" s="22"/>
      <c r="AO973" s="18"/>
    </row>
    <row r="974" spans="22:41" x14ac:dyDescent="0.25">
      <c r="V974" s="26"/>
      <c r="W974" s="20"/>
      <c r="X974" s="20"/>
      <c r="Y974" s="22"/>
      <c r="Z974" s="18"/>
      <c r="AA974" s="18"/>
      <c r="AK974" s="24"/>
      <c r="AL974" s="20"/>
      <c r="AM974" s="20"/>
      <c r="AN974" s="22"/>
      <c r="AO974" s="18"/>
    </row>
    <row r="975" spans="22:41" x14ac:dyDescent="0.25">
      <c r="V975" s="26"/>
      <c r="W975" s="20"/>
      <c r="X975" s="20"/>
      <c r="Y975" s="22"/>
      <c r="Z975" s="18"/>
      <c r="AA975" s="18"/>
      <c r="AK975" s="24"/>
      <c r="AL975" s="20"/>
      <c r="AM975" s="20"/>
      <c r="AN975" s="22"/>
      <c r="AO975" s="18"/>
    </row>
    <row r="976" spans="22:41" x14ac:dyDescent="0.25">
      <c r="V976" s="26"/>
      <c r="W976" s="20"/>
      <c r="X976" s="20"/>
      <c r="Y976" s="22"/>
      <c r="Z976" s="18"/>
      <c r="AA976" s="18"/>
      <c r="AK976" s="24"/>
      <c r="AL976" s="20"/>
      <c r="AM976" s="20"/>
      <c r="AN976" s="22"/>
      <c r="AO976" s="18"/>
    </row>
    <row r="977" spans="22:41" x14ac:dyDescent="0.25">
      <c r="V977" s="26"/>
      <c r="W977" s="20"/>
      <c r="X977" s="20"/>
      <c r="Y977" s="22"/>
      <c r="Z977" s="18"/>
      <c r="AA977" s="18"/>
      <c r="AK977" s="24"/>
      <c r="AL977" s="20"/>
      <c r="AM977" s="20"/>
      <c r="AN977" s="22"/>
      <c r="AO977" s="18"/>
    </row>
    <row r="978" spans="22:41" x14ac:dyDescent="0.25">
      <c r="V978" s="26"/>
      <c r="W978" s="20"/>
      <c r="X978" s="20"/>
      <c r="Y978" s="22"/>
      <c r="Z978" s="18"/>
      <c r="AA978" s="18"/>
      <c r="AK978" s="24"/>
      <c r="AL978" s="20"/>
      <c r="AM978" s="20"/>
      <c r="AN978" s="22"/>
      <c r="AO978" s="18"/>
    </row>
    <row r="979" spans="22:41" x14ac:dyDescent="0.25">
      <c r="V979" s="26"/>
      <c r="W979" s="20"/>
      <c r="X979" s="20"/>
      <c r="Y979" s="22"/>
      <c r="Z979" s="18"/>
      <c r="AA979" s="18"/>
      <c r="AK979" s="24"/>
      <c r="AL979" s="20"/>
      <c r="AM979" s="20"/>
      <c r="AN979" s="22"/>
      <c r="AO979" s="18"/>
    </row>
    <row r="980" spans="22:41" x14ac:dyDescent="0.25">
      <c r="V980" s="26"/>
      <c r="W980" s="20"/>
      <c r="X980" s="20"/>
      <c r="Y980" s="22"/>
      <c r="Z980" s="18"/>
      <c r="AA980" s="18"/>
      <c r="AK980" s="19"/>
      <c r="AL980" s="20"/>
      <c r="AM980" s="20"/>
      <c r="AN980" s="22"/>
      <c r="AO980" s="23"/>
    </row>
    <row r="981" spans="22:41" x14ac:dyDescent="0.25">
      <c r="V981" s="26"/>
      <c r="W981" s="20"/>
      <c r="X981" s="20"/>
      <c r="Y981" s="22"/>
      <c r="Z981" s="18"/>
      <c r="AA981" s="18"/>
      <c r="AK981" s="24"/>
      <c r="AL981" s="20"/>
      <c r="AM981" s="20"/>
      <c r="AN981" s="22"/>
      <c r="AO981" s="18"/>
    </row>
    <row r="982" spans="22:41" x14ac:dyDescent="0.25">
      <c r="V982" s="26"/>
      <c r="W982" s="20"/>
      <c r="X982" s="20"/>
      <c r="Y982" s="22"/>
      <c r="Z982" s="18"/>
      <c r="AA982" s="18"/>
      <c r="AK982" s="24"/>
      <c r="AL982" s="20"/>
      <c r="AM982" s="20"/>
      <c r="AN982" s="22"/>
      <c r="AO982" s="18"/>
    </row>
    <row r="983" spans="22:41" x14ac:dyDescent="0.25">
      <c r="V983" s="26"/>
      <c r="W983" s="20"/>
      <c r="X983" s="20"/>
      <c r="Y983" s="22"/>
      <c r="Z983" s="18"/>
      <c r="AA983" s="18"/>
      <c r="AK983" s="24"/>
      <c r="AL983" s="20"/>
      <c r="AM983" s="20"/>
      <c r="AN983" s="22"/>
      <c r="AO983" s="18"/>
    </row>
    <row r="984" spans="22:41" x14ac:dyDescent="0.25">
      <c r="V984" s="26"/>
      <c r="W984" s="20"/>
      <c r="X984" s="20"/>
      <c r="Y984" s="22"/>
      <c r="Z984" s="18"/>
      <c r="AA984" s="18"/>
      <c r="AK984" s="24"/>
      <c r="AL984" s="20"/>
      <c r="AM984" s="20"/>
      <c r="AN984" s="22"/>
      <c r="AO984" s="18"/>
    </row>
    <row r="985" spans="22:41" x14ac:dyDescent="0.25">
      <c r="V985" s="26"/>
      <c r="W985" s="20"/>
      <c r="X985" s="20"/>
      <c r="Y985" s="22"/>
      <c r="Z985" s="18"/>
      <c r="AA985" s="18"/>
      <c r="AK985" s="24"/>
      <c r="AL985" s="20"/>
      <c r="AM985" s="20"/>
      <c r="AN985" s="22"/>
      <c r="AO985" s="18"/>
    </row>
    <row r="986" spans="22:41" x14ac:dyDescent="0.25">
      <c r="V986" s="26"/>
      <c r="W986" s="20"/>
      <c r="X986" s="20"/>
      <c r="Y986" s="22"/>
      <c r="Z986" s="18"/>
      <c r="AA986" s="18"/>
      <c r="AK986" s="24"/>
      <c r="AL986" s="20"/>
      <c r="AM986" s="20"/>
      <c r="AN986" s="22"/>
      <c r="AO986" s="18"/>
    </row>
    <row r="987" spans="22:41" x14ac:dyDescent="0.25">
      <c r="V987" s="26"/>
      <c r="W987" s="20"/>
      <c r="X987" s="20"/>
      <c r="Y987" s="22"/>
      <c r="Z987" s="18"/>
      <c r="AA987" s="18"/>
      <c r="AK987" s="24"/>
      <c r="AL987" s="20"/>
      <c r="AM987" s="20"/>
      <c r="AN987" s="22"/>
      <c r="AO987" s="18"/>
    </row>
    <row r="988" spans="22:41" x14ac:dyDescent="0.25">
      <c r="V988" s="26"/>
      <c r="W988" s="20"/>
      <c r="X988" s="20"/>
      <c r="Y988" s="22"/>
      <c r="Z988" s="18"/>
      <c r="AA988" s="18"/>
      <c r="AK988" s="24"/>
      <c r="AL988" s="20"/>
      <c r="AM988" s="20"/>
      <c r="AN988" s="22"/>
      <c r="AO988" s="18"/>
    </row>
    <row r="989" spans="22:41" x14ac:dyDescent="0.25">
      <c r="V989" s="26"/>
      <c r="W989" s="20"/>
      <c r="X989" s="20"/>
      <c r="Y989" s="22"/>
      <c r="Z989" s="18"/>
      <c r="AA989" s="18"/>
      <c r="AK989" s="24"/>
      <c r="AL989" s="20"/>
      <c r="AM989" s="20"/>
      <c r="AN989" s="22"/>
      <c r="AO989" s="18"/>
    </row>
    <row r="990" spans="22:41" x14ac:dyDescent="0.25">
      <c r="V990" s="26"/>
      <c r="W990" s="20"/>
      <c r="X990" s="20"/>
      <c r="Y990" s="22"/>
      <c r="Z990" s="18"/>
      <c r="AA990" s="18"/>
      <c r="AK990" s="24"/>
      <c r="AL990" s="20"/>
      <c r="AM990" s="20"/>
      <c r="AN990" s="22"/>
      <c r="AO990" s="18"/>
    </row>
    <row r="991" spans="22:41" x14ac:dyDescent="0.25">
      <c r="V991" s="26"/>
      <c r="W991" s="20"/>
      <c r="X991" s="20"/>
      <c r="Y991" s="22"/>
      <c r="Z991" s="18"/>
      <c r="AA991" s="18"/>
      <c r="AK991" s="24"/>
      <c r="AL991" s="20"/>
      <c r="AM991" s="20"/>
      <c r="AN991" s="22"/>
      <c r="AO991" s="18"/>
    </row>
    <row r="992" spans="22:41" x14ac:dyDescent="0.25">
      <c r="V992" s="26"/>
      <c r="W992" s="20"/>
      <c r="X992" s="20"/>
      <c r="Y992" s="22"/>
      <c r="Z992" s="18"/>
      <c r="AA992" s="18"/>
      <c r="AK992" s="24"/>
      <c r="AL992" s="20"/>
      <c r="AM992" s="20"/>
      <c r="AN992" s="22"/>
      <c r="AO992" s="18"/>
    </row>
    <row r="993" spans="22:41" x14ac:dyDescent="0.25">
      <c r="V993" s="26"/>
      <c r="W993" s="20"/>
      <c r="X993" s="20"/>
      <c r="Y993" s="22"/>
      <c r="Z993" s="18"/>
      <c r="AA993" s="18"/>
      <c r="AK993" s="24"/>
      <c r="AL993" s="20"/>
      <c r="AM993" s="20"/>
      <c r="AN993" s="22"/>
      <c r="AO993" s="18"/>
    </row>
    <row r="994" spans="22:41" x14ac:dyDescent="0.25">
      <c r="V994" s="26"/>
      <c r="W994" s="20"/>
      <c r="X994" s="20"/>
      <c r="Y994" s="22"/>
      <c r="Z994" s="18"/>
      <c r="AA994" s="18"/>
      <c r="AK994" s="24"/>
      <c r="AL994" s="20"/>
      <c r="AM994" s="20"/>
      <c r="AN994" s="22"/>
      <c r="AO994" s="18"/>
    </row>
    <row r="995" spans="22:41" x14ac:dyDescent="0.25">
      <c r="V995" s="26"/>
      <c r="W995" s="20"/>
      <c r="X995" s="20"/>
      <c r="Y995" s="22"/>
      <c r="Z995" s="18"/>
      <c r="AA995" s="18"/>
      <c r="AK995" s="24"/>
      <c r="AL995" s="20"/>
      <c r="AM995" s="20"/>
      <c r="AN995" s="22"/>
      <c r="AO995" s="18"/>
    </row>
    <row r="996" spans="22:41" x14ac:dyDescent="0.25">
      <c r="V996" s="26"/>
      <c r="W996" s="20"/>
      <c r="X996" s="20"/>
      <c r="Y996" s="22"/>
      <c r="Z996" s="18"/>
      <c r="AA996" s="18"/>
      <c r="AK996" s="24"/>
      <c r="AL996" s="20"/>
      <c r="AM996" s="20"/>
      <c r="AN996" s="22"/>
      <c r="AO996" s="18"/>
    </row>
    <row r="997" spans="22:41" x14ac:dyDescent="0.25">
      <c r="V997" s="26"/>
      <c r="W997" s="20"/>
      <c r="X997" s="20"/>
      <c r="Y997" s="22"/>
      <c r="Z997" s="18"/>
      <c r="AA997" s="18"/>
      <c r="AK997" s="24"/>
      <c r="AL997" s="20"/>
      <c r="AM997" s="20"/>
      <c r="AN997" s="22"/>
      <c r="AO997" s="18"/>
    </row>
    <row r="998" spans="22:41" x14ac:dyDescent="0.25">
      <c r="V998" s="30"/>
      <c r="W998" s="20"/>
      <c r="X998" s="20"/>
      <c r="Y998" s="22"/>
      <c r="Z998" s="23"/>
      <c r="AA998" s="23"/>
      <c r="AK998" s="24"/>
      <c r="AL998" s="20"/>
      <c r="AM998" s="20"/>
      <c r="AN998" s="22"/>
      <c r="AO998" s="18"/>
    </row>
    <row r="999" spans="22:41" x14ac:dyDescent="0.25">
      <c r="V999" s="26"/>
      <c r="W999" s="20"/>
      <c r="X999" s="20"/>
      <c r="Y999" s="22"/>
      <c r="Z999" s="18"/>
      <c r="AA999" s="18"/>
      <c r="AK999" s="24"/>
      <c r="AL999" s="20"/>
      <c r="AM999" s="20"/>
      <c r="AN999" s="22"/>
      <c r="AO999" s="18"/>
    </row>
    <row r="1000" spans="22:41" x14ac:dyDescent="0.25">
      <c r="V1000" s="26"/>
      <c r="W1000" s="20"/>
      <c r="X1000" s="20"/>
      <c r="Y1000" s="22"/>
      <c r="Z1000" s="18"/>
      <c r="AA1000" s="18"/>
      <c r="AK1000" s="19"/>
      <c r="AL1000" s="20"/>
      <c r="AM1000" s="20"/>
      <c r="AN1000" s="22"/>
      <c r="AO1000" s="23"/>
    </row>
    <row r="1001" spans="22:41" x14ac:dyDescent="0.25">
      <c r="V1001" s="26"/>
      <c r="W1001" s="20"/>
      <c r="X1001" s="20"/>
      <c r="Y1001" s="22"/>
      <c r="Z1001" s="18"/>
      <c r="AA1001" s="18"/>
      <c r="AK1001" s="19"/>
      <c r="AL1001" s="20"/>
      <c r="AM1001" s="20"/>
      <c r="AN1001" s="22"/>
      <c r="AO1001" s="23"/>
    </row>
    <row r="1002" spans="22:41" x14ac:dyDescent="0.25">
      <c r="V1002" s="26"/>
      <c r="W1002" s="20"/>
      <c r="X1002" s="20"/>
      <c r="Y1002" s="22"/>
      <c r="Z1002" s="18"/>
      <c r="AA1002" s="18"/>
      <c r="AK1002" s="24"/>
      <c r="AL1002" s="20"/>
      <c r="AM1002" s="20"/>
      <c r="AN1002" s="22"/>
      <c r="AO1002" s="18"/>
    </row>
    <row r="1003" spans="22:41" x14ac:dyDescent="0.25">
      <c r="V1003" s="26"/>
      <c r="W1003" s="20"/>
      <c r="X1003" s="20"/>
      <c r="Y1003" s="22"/>
      <c r="Z1003" s="18"/>
      <c r="AA1003" s="18"/>
      <c r="AK1003" s="24"/>
      <c r="AL1003" s="20"/>
      <c r="AM1003" s="20"/>
      <c r="AN1003" s="22"/>
      <c r="AO1003" s="18"/>
    </row>
    <row r="1004" spans="22:41" x14ac:dyDescent="0.25">
      <c r="V1004" s="26"/>
      <c r="W1004" s="20"/>
      <c r="X1004" s="20"/>
      <c r="Y1004" s="22"/>
      <c r="Z1004" s="18"/>
      <c r="AA1004" s="18"/>
      <c r="AK1004" s="24"/>
      <c r="AL1004" s="20"/>
      <c r="AM1004" s="20"/>
      <c r="AN1004" s="22"/>
      <c r="AO1004" s="18"/>
    </row>
    <row r="1005" spans="22:41" x14ac:dyDescent="0.25">
      <c r="V1005" s="26"/>
      <c r="W1005" s="20"/>
      <c r="X1005" s="20"/>
      <c r="Y1005" s="22"/>
      <c r="Z1005" s="18"/>
      <c r="AA1005" s="18"/>
      <c r="AK1005" s="24"/>
      <c r="AL1005" s="20"/>
      <c r="AM1005" s="20"/>
      <c r="AN1005" s="22"/>
      <c r="AO1005" s="18"/>
    </row>
    <row r="1006" spans="22:41" x14ac:dyDescent="0.25">
      <c r="V1006" s="26"/>
      <c r="W1006" s="20"/>
      <c r="X1006" s="20"/>
      <c r="Y1006" s="22"/>
      <c r="Z1006" s="18"/>
      <c r="AA1006" s="18"/>
      <c r="AK1006" s="24"/>
      <c r="AL1006" s="20"/>
      <c r="AM1006" s="20"/>
      <c r="AN1006" s="22"/>
      <c r="AO1006" s="18"/>
    </row>
    <row r="1007" spans="22:41" x14ac:dyDescent="0.25">
      <c r="V1007" s="26"/>
      <c r="W1007" s="20"/>
      <c r="X1007" s="20"/>
      <c r="Y1007" s="22"/>
      <c r="Z1007" s="18"/>
      <c r="AA1007" s="18"/>
      <c r="AK1007" s="24"/>
      <c r="AL1007" s="20"/>
      <c r="AM1007" s="20"/>
      <c r="AN1007" s="22"/>
      <c r="AO1007" s="18"/>
    </row>
    <row r="1008" spans="22:41" x14ac:dyDescent="0.25">
      <c r="V1008" s="26"/>
      <c r="W1008" s="20"/>
      <c r="X1008" s="20"/>
      <c r="Y1008" s="22"/>
      <c r="Z1008" s="18"/>
      <c r="AA1008" s="18"/>
      <c r="AK1008" s="24"/>
      <c r="AL1008" s="20"/>
      <c r="AM1008" s="20"/>
      <c r="AN1008" s="22"/>
      <c r="AO1008" s="18"/>
    </row>
    <row r="1009" spans="22:41" x14ac:dyDescent="0.25">
      <c r="V1009" s="26"/>
      <c r="W1009" s="20"/>
      <c r="X1009" s="20"/>
      <c r="Y1009" s="22"/>
      <c r="Z1009" s="18"/>
      <c r="AA1009" s="18"/>
      <c r="AK1009" s="24"/>
      <c r="AL1009" s="20"/>
      <c r="AM1009" s="20"/>
      <c r="AN1009" s="22"/>
      <c r="AO1009" s="18"/>
    </row>
    <row r="1010" spans="22:41" x14ac:dyDescent="0.25">
      <c r="V1010" s="26"/>
      <c r="W1010" s="20"/>
      <c r="X1010" s="20"/>
      <c r="Y1010" s="22"/>
      <c r="Z1010" s="18"/>
      <c r="AA1010" s="18"/>
      <c r="AK1010" s="24"/>
      <c r="AL1010" s="20"/>
      <c r="AM1010" s="20"/>
      <c r="AN1010" s="22"/>
      <c r="AO1010" s="18"/>
    </row>
    <row r="1011" spans="22:41" x14ac:dyDescent="0.25">
      <c r="V1011" s="26"/>
      <c r="W1011" s="20"/>
      <c r="X1011" s="20"/>
      <c r="Y1011" s="22"/>
      <c r="Z1011" s="18"/>
      <c r="AA1011" s="18"/>
      <c r="AK1011" s="24"/>
      <c r="AL1011" s="20"/>
      <c r="AM1011" s="20"/>
      <c r="AN1011" s="22"/>
      <c r="AO1011" s="18"/>
    </row>
    <row r="1012" spans="22:41" x14ac:dyDescent="0.25">
      <c r="V1012" s="26"/>
      <c r="W1012" s="20"/>
      <c r="X1012" s="20"/>
      <c r="Y1012" s="22"/>
      <c r="Z1012" s="18"/>
      <c r="AA1012" s="18"/>
      <c r="AK1012" s="24"/>
      <c r="AL1012" s="20"/>
      <c r="AM1012" s="20"/>
      <c r="AN1012" s="22"/>
      <c r="AO1012" s="18"/>
    </row>
    <row r="1013" spans="22:41" x14ac:dyDescent="0.25">
      <c r="V1013" s="26"/>
      <c r="W1013" s="20"/>
      <c r="X1013" s="20"/>
      <c r="Y1013" s="22"/>
      <c r="Z1013" s="18"/>
      <c r="AA1013" s="18"/>
      <c r="AK1013" s="24"/>
      <c r="AL1013" s="20"/>
      <c r="AM1013" s="20"/>
      <c r="AN1013" s="22"/>
      <c r="AO1013" s="18"/>
    </row>
    <row r="1014" spans="22:41" x14ac:dyDescent="0.25">
      <c r="V1014" s="26"/>
      <c r="W1014" s="20"/>
      <c r="X1014" s="20"/>
      <c r="Y1014" s="22"/>
      <c r="Z1014" s="18"/>
      <c r="AA1014" s="18"/>
      <c r="AK1014" s="24"/>
      <c r="AL1014" s="20"/>
      <c r="AM1014" s="20"/>
      <c r="AN1014" s="22"/>
      <c r="AO1014" s="18"/>
    </row>
    <row r="1015" spans="22:41" x14ac:dyDescent="0.25">
      <c r="V1015" s="26"/>
      <c r="W1015" s="20"/>
      <c r="X1015" s="20"/>
      <c r="Y1015" s="22"/>
      <c r="Z1015" s="18"/>
      <c r="AA1015" s="18"/>
      <c r="AK1015" s="24"/>
      <c r="AL1015" s="20"/>
      <c r="AM1015" s="20"/>
      <c r="AN1015" s="22"/>
      <c r="AO1015" s="18"/>
    </row>
    <row r="1016" spans="22:41" x14ac:dyDescent="0.25">
      <c r="V1016" s="26"/>
      <c r="W1016" s="20"/>
      <c r="X1016" s="20"/>
      <c r="Y1016" s="22"/>
      <c r="Z1016" s="18"/>
      <c r="AA1016" s="18"/>
      <c r="AK1016" s="24"/>
      <c r="AL1016" s="20"/>
      <c r="AM1016" s="20"/>
      <c r="AN1016" s="22"/>
      <c r="AO1016" s="18"/>
    </row>
    <row r="1017" spans="22:41" x14ac:dyDescent="0.25">
      <c r="V1017" s="26"/>
      <c r="W1017" s="20"/>
      <c r="X1017" s="20"/>
      <c r="Y1017" s="22"/>
      <c r="Z1017" s="18"/>
      <c r="AA1017" s="18"/>
      <c r="AK1017" s="24"/>
      <c r="AL1017" s="20"/>
      <c r="AM1017" s="20"/>
      <c r="AN1017" s="22"/>
      <c r="AO1017" s="18"/>
    </row>
    <row r="1018" spans="22:41" x14ac:dyDescent="0.25">
      <c r="V1018" s="30"/>
      <c r="W1018" s="20"/>
      <c r="X1018" s="20"/>
      <c r="Y1018" s="22"/>
      <c r="Z1018" s="23"/>
      <c r="AA1018" s="23"/>
      <c r="AK1018" s="24"/>
      <c r="AL1018" s="20"/>
      <c r="AM1018" s="20"/>
      <c r="AN1018" s="22"/>
      <c r="AO1018" s="18"/>
    </row>
    <row r="1019" spans="22:41" x14ac:dyDescent="0.25">
      <c r="V1019" s="30"/>
      <c r="W1019" s="20"/>
      <c r="X1019" s="20"/>
      <c r="Y1019" s="22"/>
      <c r="Z1019" s="23"/>
      <c r="AA1019" s="23"/>
      <c r="AK1019" s="24"/>
      <c r="AL1019" s="20"/>
      <c r="AM1019" s="20"/>
      <c r="AN1019" s="22"/>
      <c r="AO1019" s="18"/>
    </row>
    <row r="1020" spans="22:41" x14ac:dyDescent="0.25">
      <c r="V1020" s="26"/>
      <c r="W1020" s="20"/>
      <c r="X1020" s="20"/>
      <c r="Y1020" s="22"/>
      <c r="Z1020" s="18"/>
      <c r="AA1020" s="18"/>
      <c r="AK1020" s="24"/>
      <c r="AL1020" s="20"/>
      <c r="AM1020" s="20"/>
      <c r="AN1020" s="22"/>
      <c r="AO1020" s="18"/>
    </row>
    <row r="1021" spans="22:41" x14ac:dyDescent="0.25">
      <c r="V1021" s="26"/>
      <c r="W1021" s="20"/>
      <c r="X1021" s="20"/>
      <c r="Y1021" s="22"/>
      <c r="Z1021" s="18"/>
      <c r="AA1021" s="18"/>
      <c r="AK1021" s="24"/>
      <c r="AL1021" s="20"/>
      <c r="AM1021" s="20"/>
      <c r="AN1021" s="22"/>
      <c r="AO1021" s="18"/>
    </row>
    <row r="1022" spans="22:41" x14ac:dyDescent="0.25">
      <c r="V1022" s="26"/>
      <c r="W1022" s="20"/>
      <c r="X1022" s="20"/>
      <c r="Y1022" s="22"/>
      <c r="Z1022" s="18"/>
      <c r="AA1022" s="18"/>
      <c r="AK1022" s="24"/>
      <c r="AL1022" s="20"/>
      <c r="AM1022" s="20"/>
      <c r="AN1022" s="22"/>
      <c r="AO1022" s="18"/>
    </row>
    <row r="1023" spans="22:41" x14ac:dyDescent="0.25">
      <c r="V1023" s="26"/>
      <c r="W1023" s="20"/>
      <c r="X1023" s="20"/>
      <c r="Y1023" s="22"/>
      <c r="Z1023" s="18"/>
      <c r="AA1023" s="18"/>
      <c r="AK1023" s="24"/>
      <c r="AL1023" s="20"/>
      <c r="AM1023" s="20"/>
      <c r="AN1023" s="22"/>
      <c r="AO1023" s="18"/>
    </row>
    <row r="1024" spans="22:41" x14ac:dyDescent="0.25">
      <c r="V1024" s="26"/>
      <c r="W1024" s="20"/>
      <c r="X1024" s="20"/>
      <c r="Y1024" s="22"/>
      <c r="Z1024" s="18"/>
      <c r="AA1024" s="18"/>
      <c r="AK1024" s="24"/>
      <c r="AL1024" s="20"/>
      <c r="AM1024" s="20"/>
      <c r="AN1024" s="22"/>
      <c r="AO1024" s="18"/>
    </row>
    <row r="1025" spans="22:41" x14ac:dyDescent="0.25">
      <c r="V1025" s="26"/>
      <c r="W1025" s="20"/>
      <c r="X1025" s="20"/>
      <c r="Y1025" s="22"/>
      <c r="Z1025" s="18"/>
      <c r="AA1025" s="18"/>
      <c r="AK1025" s="24"/>
      <c r="AL1025" s="20"/>
      <c r="AM1025" s="20"/>
      <c r="AN1025" s="22"/>
      <c r="AO1025" s="18"/>
    </row>
    <row r="1026" spans="22:41" x14ac:dyDescent="0.25">
      <c r="V1026" s="26"/>
      <c r="W1026" s="20"/>
      <c r="X1026" s="20"/>
      <c r="Y1026" s="22"/>
      <c r="Z1026" s="18"/>
      <c r="AA1026" s="18"/>
      <c r="AK1026" s="24"/>
      <c r="AL1026" s="20"/>
      <c r="AM1026" s="20"/>
      <c r="AN1026" s="22"/>
      <c r="AO1026" s="18"/>
    </row>
    <row r="1027" spans="22:41" x14ac:dyDescent="0.25">
      <c r="V1027" s="26"/>
      <c r="W1027" s="20"/>
      <c r="X1027" s="20"/>
      <c r="Y1027" s="22"/>
      <c r="Z1027" s="18"/>
      <c r="AA1027" s="18"/>
      <c r="AK1027" s="19"/>
      <c r="AL1027" s="20"/>
      <c r="AM1027" s="20"/>
      <c r="AN1027" s="22"/>
      <c r="AO1027" s="23"/>
    </row>
    <row r="1028" spans="22:41" x14ac:dyDescent="0.25">
      <c r="V1028" s="26"/>
      <c r="W1028" s="20"/>
      <c r="X1028" s="20"/>
      <c r="Y1028" s="22"/>
      <c r="Z1028" s="18"/>
      <c r="AA1028" s="18"/>
      <c r="AK1028" s="19"/>
      <c r="AL1028" s="20"/>
      <c r="AM1028" s="20"/>
      <c r="AN1028" s="22"/>
      <c r="AO1028" s="23"/>
    </row>
    <row r="1029" spans="22:41" x14ac:dyDescent="0.25">
      <c r="V1029" s="26"/>
      <c r="W1029" s="20"/>
      <c r="X1029" s="20"/>
      <c r="Y1029" s="22"/>
      <c r="Z1029" s="18"/>
      <c r="AA1029" s="18"/>
      <c r="AK1029" s="19"/>
      <c r="AL1029" s="20"/>
      <c r="AM1029" s="20"/>
      <c r="AN1029" s="22"/>
      <c r="AO1029" s="23"/>
    </row>
    <row r="1030" spans="22:41" x14ac:dyDescent="0.25">
      <c r="V1030" s="26"/>
      <c r="W1030" s="20"/>
      <c r="X1030" s="20"/>
      <c r="Y1030" s="22"/>
      <c r="Z1030" s="18"/>
      <c r="AA1030" s="18"/>
      <c r="AK1030" s="24"/>
      <c r="AL1030" s="20"/>
      <c r="AM1030" s="20"/>
      <c r="AN1030" s="22"/>
      <c r="AO1030" s="18"/>
    </row>
    <row r="1031" spans="22:41" x14ac:dyDescent="0.25">
      <c r="V1031" s="26"/>
      <c r="W1031" s="20"/>
      <c r="X1031" s="20"/>
      <c r="Y1031" s="22"/>
      <c r="Z1031" s="18"/>
      <c r="AA1031" s="18"/>
      <c r="AK1031" s="24"/>
      <c r="AL1031" s="20"/>
      <c r="AM1031" s="20"/>
      <c r="AN1031" s="22"/>
      <c r="AO1031" s="18"/>
    </row>
    <row r="1032" spans="22:41" x14ac:dyDescent="0.25">
      <c r="V1032" s="26"/>
      <c r="W1032" s="20"/>
      <c r="X1032" s="20"/>
      <c r="Y1032" s="22"/>
      <c r="Z1032" s="18"/>
      <c r="AA1032" s="18"/>
      <c r="AK1032" s="24"/>
      <c r="AL1032" s="20"/>
      <c r="AM1032" s="20"/>
      <c r="AN1032" s="22"/>
      <c r="AO1032" s="18"/>
    </row>
    <row r="1033" spans="22:41" x14ac:dyDescent="0.25">
      <c r="V1033" s="26"/>
      <c r="W1033" s="20"/>
      <c r="X1033" s="20"/>
      <c r="Y1033" s="22"/>
      <c r="Z1033" s="18"/>
      <c r="AA1033" s="18"/>
      <c r="AK1033" s="24"/>
      <c r="AL1033" s="20"/>
      <c r="AM1033" s="20"/>
      <c r="AN1033" s="22"/>
      <c r="AO1033" s="18"/>
    </row>
    <row r="1034" spans="22:41" x14ac:dyDescent="0.25">
      <c r="V1034" s="26"/>
      <c r="W1034" s="20"/>
      <c r="X1034" s="20"/>
      <c r="Y1034" s="22"/>
      <c r="Z1034" s="18"/>
      <c r="AA1034" s="18"/>
      <c r="AK1034" s="24"/>
      <c r="AL1034" s="20"/>
      <c r="AM1034" s="20"/>
      <c r="AN1034" s="22"/>
      <c r="AO1034" s="18"/>
    </row>
    <row r="1035" spans="22:41" x14ac:dyDescent="0.25">
      <c r="V1035" s="26"/>
      <c r="W1035" s="20"/>
      <c r="X1035" s="20"/>
      <c r="Y1035" s="22"/>
      <c r="Z1035" s="18"/>
      <c r="AA1035" s="18"/>
      <c r="AK1035" s="24"/>
      <c r="AL1035" s="20"/>
      <c r="AM1035" s="20"/>
      <c r="AN1035" s="22"/>
      <c r="AO1035" s="18"/>
    </row>
    <row r="1036" spans="22:41" x14ac:dyDescent="0.25">
      <c r="V1036" s="26"/>
      <c r="W1036" s="20"/>
      <c r="X1036" s="20"/>
      <c r="Y1036" s="22"/>
      <c r="Z1036" s="18"/>
      <c r="AA1036" s="18"/>
      <c r="AK1036" s="24"/>
      <c r="AL1036" s="20"/>
      <c r="AM1036" s="20"/>
      <c r="AN1036" s="22"/>
      <c r="AO1036" s="18"/>
    </row>
    <row r="1037" spans="22:41" x14ac:dyDescent="0.25">
      <c r="V1037" s="26"/>
      <c r="W1037" s="20"/>
      <c r="X1037" s="20"/>
      <c r="Y1037" s="22"/>
      <c r="Z1037" s="18"/>
      <c r="AA1037" s="18"/>
      <c r="AK1037" s="24"/>
      <c r="AL1037" s="20"/>
      <c r="AM1037" s="20"/>
      <c r="AN1037" s="22"/>
      <c r="AO1037" s="18"/>
    </row>
    <row r="1038" spans="22:41" x14ac:dyDescent="0.25">
      <c r="V1038" s="26"/>
      <c r="W1038" s="20"/>
      <c r="X1038" s="20"/>
      <c r="Y1038" s="22"/>
      <c r="Z1038" s="18"/>
      <c r="AA1038" s="18"/>
      <c r="AK1038" s="24"/>
      <c r="AL1038" s="20"/>
      <c r="AM1038" s="20"/>
      <c r="AN1038" s="22"/>
      <c r="AO1038" s="18"/>
    </row>
    <row r="1039" spans="22:41" x14ac:dyDescent="0.25">
      <c r="V1039" s="26"/>
      <c r="W1039" s="20"/>
      <c r="X1039" s="20"/>
      <c r="Y1039" s="22"/>
      <c r="Z1039" s="18"/>
      <c r="AA1039" s="18"/>
      <c r="AK1039" s="24"/>
      <c r="AL1039" s="20"/>
      <c r="AM1039" s="20"/>
      <c r="AN1039" s="22"/>
      <c r="AO1039" s="18"/>
    </row>
    <row r="1040" spans="22:41" x14ac:dyDescent="0.25">
      <c r="V1040" s="26"/>
      <c r="W1040" s="20"/>
      <c r="X1040" s="20"/>
      <c r="Y1040" s="22"/>
      <c r="Z1040" s="18"/>
      <c r="AA1040" s="18"/>
      <c r="AK1040" s="24"/>
      <c r="AL1040" s="20"/>
      <c r="AM1040" s="20"/>
      <c r="AN1040" s="22"/>
      <c r="AO1040" s="18"/>
    </row>
    <row r="1041" spans="22:41" x14ac:dyDescent="0.25">
      <c r="V1041" s="26"/>
      <c r="W1041" s="20"/>
      <c r="X1041" s="20"/>
      <c r="Y1041" s="22"/>
      <c r="Z1041" s="18"/>
      <c r="AA1041" s="18"/>
      <c r="AK1041" s="24"/>
      <c r="AL1041" s="20"/>
      <c r="AM1041" s="20"/>
      <c r="AN1041" s="22"/>
      <c r="AO1041" s="18"/>
    </row>
    <row r="1042" spans="22:41" x14ac:dyDescent="0.25">
      <c r="V1042" s="26"/>
      <c r="W1042" s="20"/>
      <c r="X1042" s="20"/>
      <c r="Y1042" s="22"/>
      <c r="Z1042" s="18"/>
      <c r="AA1042" s="18"/>
      <c r="AK1042" s="24"/>
      <c r="AL1042" s="20"/>
      <c r="AM1042" s="20"/>
      <c r="AN1042" s="22"/>
      <c r="AO1042" s="18"/>
    </row>
    <row r="1043" spans="22:41" x14ac:dyDescent="0.25">
      <c r="V1043" s="26"/>
      <c r="W1043" s="20"/>
      <c r="X1043" s="20"/>
      <c r="Y1043" s="22"/>
      <c r="Z1043" s="18"/>
      <c r="AA1043" s="18"/>
      <c r="AK1043" s="24"/>
      <c r="AL1043" s="20"/>
      <c r="AM1043" s="20"/>
      <c r="AN1043" s="22"/>
      <c r="AO1043" s="18"/>
    </row>
    <row r="1044" spans="22:41" x14ac:dyDescent="0.25">
      <c r="V1044" s="26"/>
      <c r="W1044" s="20"/>
      <c r="X1044" s="20"/>
      <c r="Y1044" s="22"/>
      <c r="Z1044" s="18"/>
      <c r="AA1044" s="18"/>
      <c r="AK1044" s="24"/>
      <c r="AL1044" s="20"/>
      <c r="AM1044" s="20"/>
      <c r="AN1044" s="22"/>
      <c r="AO1044" s="18"/>
    </row>
    <row r="1045" spans="22:41" x14ac:dyDescent="0.25">
      <c r="V1045" s="30"/>
      <c r="W1045" s="20"/>
      <c r="X1045" s="20"/>
      <c r="Y1045" s="22"/>
      <c r="Z1045" s="23"/>
      <c r="AA1045" s="23"/>
      <c r="AK1045" s="24"/>
      <c r="AL1045" s="20"/>
      <c r="AM1045" s="20"/>
      <c r="AN1045" s="22"/>
      <c r="AO1045" s="18"/>
    </row>
    <row r="1046" spans="22:41" x14ac:dyDescent="0.25">
      <c r="V1046" s="30"/>
      <c r="W1046" s="20"/>
      <c r="X1046" s="20"/>
      <c r="Y1046" s="22"/>
      <c r="Z1046" s="23"/>
      <c r="AA1046" s="23"/>
      <c r="AK1046" s="24"/>
      <c r="AL1046" s="20"/>
      <c r="AM1046" s="20"/>
      <c r="AN1046" s="22"/>
      <c r="AO1046" s="18"/>
    </row>
    <row r="1047" spans="22:41" x14ac:dyDescent="0.25">
      <c r="V1047" s="30"/>
      <c r="W1047" s="20"/>
      <c r="X1047" s="20"/>
      <c r="Y1047" s="22"/>
      <c r="Z1047" s="23"/>
      <c r="AA1047" s="23"/>
      <c r="AK1047" s="24"/>
      <c r="AL1047" s="20"/>
      <c r="AM1047" s="20"/>
      <c r="AN1047" s="22"/>
      <c r="AO1047" s="18"/>
    </row>
    <row r="1048" spans="22:41" x14ac:dyDescent="0.25">
      <c r="V1048" s="26"/>
      <c r="W1048" s="20"/>
      <c r="X1048" s="20"/>
      <c r="Y1048" s="22"/>
      <c r="Z1048" s="18"/>
      <c r="AA1048" s="18"/>
      <c r="AK1048" s="24"/>
      <c r="AL1048" s="20"/>
      <c r="AM1048" s="20"/>
      <c r="AN1048" s="22"/>
      <c r="AO1048" s="18"/>
    </row>
    <row r="1049" spans="22:41" x14ac:dyDescent="0.25">
      <c r="V1049" s="26"/>
      <c r="W1049" s="20"/>
      <c r="X1049" s="20"/>
      <c r="Y1049" s="22"/>
      <c r="Z1049" s="18"/>
      <c r="AA1049" s="18"/>
      <c r="AK1049" s="24"/>
      <c r="AL1049" s="20"/>
      <c r="AM1049" s="20"/>
      <c r="AN1049" s="22"/>
      <c r="AO1049" s="18"/>
    </row>
    <row r="1050" spans="22:41" x14ac:dyDescent="0.25">
      <c r="V1050" s="26"/>
      <c r="W1050" s="20"/>
      <c r="X1050" s="20"/>
      <c r="Y1050" s="22"/>
      <c r="Z1050" s="18"/>
      <c r="AA1050" s="18"/>
      <c r="AK1050" s="24"/>
      <c r="AL1050" s="20"/>
      <c r="AM1050" s="20"/>
      <c r="AN1050" s="22"/>
      <c r="AO1050" s="18"/>
    </row>
    <row r="1051" spans="22:41" x14ac:dyDescent="0.25">
      <c r="V1051" s="26"/>
      <c r="W1051" s="20"/>
      <c r="X1051" s="20"/>
      <c r="Y1051" s="22"/>
      <c r="Z1051" s="18"/>
      <c r="AA1051" s="18"/>
      <c r="AK1051" s="24"/>
      <c r="AL1051" s="20"/>
      <c r="AM1051" s="20"/>
      <c r="AN1051" s="22"/>
      <c r="AO1051" s="18"/>
    </row>
    <row r="1052" spans="22:41" x14ac:dyDescent="0.25">
      <c r="V1052" s="26"/>
      <c r="W1052" s="20"/>
      <c r="X1052" s="20"/>
      <c r="Y1052" s="22"/>
      <c r="Z1052" s="18"/>
      <c r="AA1052" s="18"/>
      <c r="AK1052" s="24"/>
      <c r="AL1052" s="20"/>
      <c r="AM1052" s="20"/>
      <c r="AN1052" s="22"/>
      <c r="AO1052" s="18"/>
    </row>
    <row r="1053" spans="22:41" x14ac:dyDescent="0.25">
      <c r="V1053" s="26"/>
      <c r="W1053" s="20"/>
      <c r="X1053" s="20"/>
      <c r="Y1053" s="22"/>
      <c r="Z1053" s="18"/>
      <c r="AA1053" s="18"/>
      <c r="AK1053" s="24"/>
      <c r="AL1053" s="20"/>
      <c r="AM1053" s="20"/>
      <c r="AN1053" s="22"/>
      <c r="AO1053" s="18"/>
    </row>
    <row r="1054" spans="22:41" x14ac:dyDescent="0.25">
      <c r="V1054" s="26"/>
      <c r="W1054" s="20"/>
      <c r="X1054" s="20"/>
      <c r="Y1054" s="22"/>
      <c r="Z1054" s="18"/>
      <c r="AA1054" s="18"/>
      <c r="AK1054" s="24"/>
      <c r="AL1054" s="20"/>
      <c r="AM1054" s="20"/>
      <c r="AN1054" s="22"/>
      <c r="AO1054" s="18"/>
    </row>
    <row r="1055" spans="22:41" x14ac:dyDescent="0.25">
      <c r="V1055" s="26"/>
      <c r="W1055" s="20"/>
      <c r="X1055" s="20"/>
      <c r="Y1055" s="22"/>
      <c r="Z1055" s="18"/>
      <c r="AA1055" s="18"/>
      <c r="AK1055" s="24"/>
      <c r="AL1055" s="20"/>
      <c r="AM1055" s="20"/>
      <c r="AN1055" s="22"/>
      <c r="AO1055" s="18"/>
    </row>
    <row r="1056" spans="22:41" x14ac:dyDescent="0.25">
      <c r="V1056" s="26"/>
      <c r="W1056" s="20"/>
      <c r="X1056" s="20"/>
      <c r="Y1056" s="22"/>
      <c r="Z1056" s="18"/>
      <c r="AA1056" s="18"/>
      <c r="AK1056" s="24"/>
      <c r="AL1056" s="20"/>
      <c r="AM1056" s="20"/>
      <c r="AN1056" s="22"/>
      <c r="AO1056" s="18"/>
    </row>
    <row r="1057" spans="22:41" x14ac:dyDescent="0.25">
      <c r="V1057" s="26"/>
      <c r="W1057" s="20"/>
      <c r="X1057" s="20"/>
      <c r="Y1057" s="22"/>
      <c r="Z1057" s="18"/>
      <c r="AA1057" s="18"/>
      <c r="AK1057" s="24"/>
      <c r="AL1057" s="20"/>
      <c r="AM1057" s="20"/>
      <c r="AN1057" s="22"/>
      <c r="AO1057" s="18"/>
    </row>
    <row r="1058" spans="22:41" x14ac:dyDescent="0.25">
      <c r="V1058" s="26"/>
      <c r="W1058" s="20"/>
      <c r="X1058" s="20"/>
      <c r="Y1058" s="22"/>
      <c r="Z1058" s="18"/>
      <c r="AA1058" s="18"/>
      <c r="AK1058" s="24"/>
      <c r="AL1058" s="20"/>
      <c r="AM1058" s="20"/>
      <c r="AN1058" s="22"/>
      <c r="AO1058" s="18"/>
    </row>
    <row r="1059" spans="22:41" x14ac:dyDescent="0.25">
      <c r="V1059" s="26"/>
      <c r="W1059" s="20"/>
      <c r="X1059" s="20"/>
      <c r="Y1059" s="22"/>
      <c r="Z1059" s="18"/>
      <c r="AA1059" s="18"/>
      <c r="AK1059" s="24"/>
      <c r="AL1059" s="20"/>
      <c r="AM1059" s="20"/>
      <c r="AN1059" s="22"/>
      <c r="AO1059" s="18"/>
    </row>
    <row r="1060" spans="22:41" x14ac:dyDescent="0.25">
      <c r="V1060" s="26"/>
      <c r="W1060" s="20"/>
      <c r="X1060" s="20"/>
      <c r="Y1060" s="22"/>
      <c r="Z1060" s="18"/>
      <c r="AA1060" s="18"/>
      <c r="AK1060" s="24"/>
      <c r="AL1060" s="20"/>
      <c r="AM1060" s="20"/>
      <c r="AN1060" s="22"/>
      <c r="AO1060" s="18"/>
    </row>
    <row r="1061" spans="22:41" x14ac:dyDescent="0.25">
      <c r="V1061" s="26"/>
      <c r="W1061" s="20"/>
      <c r="X1061" s="20"/>
      <c r="Y1061" s="22"/>
      <c r="Z1061" s="18"/>
      <c r="AA1061" s="18"/>
      <c r="AK1061" s="24"/>
      <c r="AL1061" s="20"/>
      <c r="AM1061" s="20"/>
      <c r="AN1061" s="22"/>
      <c r="AO1061" s="18"/>
    </row>
    <row r="1062" spans="22:41" x14ac:dyDescent="0.25">
      <c r="V1062" s="26"/>
      <c r="W1062" s="20"/>
      <c r="X1062" s="20"/>
      <c r="Y1062" s="22"/>
      <c r="Z1062" s="18"/>
      <c r="AA1062" s="18"/>
      <c r="AK1062" s="24"/>
      <c r="AL1062" s="20"/>
      <c r="AM1062" s="20"/>
      <c r="AN1062" s="22"/>
      <c r="AO1062" s="18"/>
    </row>
    <row r="1063" spans="22:41" x14ac:dyDescent="0.25">
      <c r="V1063" s="26"/>
      <c r="W1063" s="20"/>
      <c r="X1063" s="20"/>
      <c r="Y1063" s="22"/>
      <c r="Z1063" s="18"/>
      <c r="AA1063" s="18"/>
      <c r="AK1063" s="24"/>
      <c r="AL1063" s="20"/>
      <c r="AM1063" s="20"/>
      <c r="AN1063" s="22"/>
      <c r="AO1063" s="18"/>
    </row>
    <row r="1064" spans="22:41" x14ac:dyDescent="0.25">
      <c r="V1064" s="26"/>
      <c r="W1064" s="20"/>
      <c r="X1064" s="20"/>
      <c r="Y1064" s="22"/>
      <c r="Z1064" s="18"/>
      <c r="AA1064" s="18"/>
      <c r="AK1064" s="24"/>
      <c r="AL1064" s="20"/>
      <c r="AM1064" s="20"/>
      <c r="AN1064" s="22"/>
      <c r="AO1064" s="18"/>
    </row>
    <row r="1065" spans="22:41" x14ac:dyDescent="0.25">
      <c r="V1065" s="26"/>
      <c r="W1065" s="20"/>
      <c r="X1065" s="20"/>
      <c r="Y1065" s="22"/>
      <c r="Z1065" s="18"/>
      <c r="AA1065" s="18"/>
      <c r="AK1065" s="24"/>
      <c r="AL1065" s="20"/>
      <c r="AM1065" s="20"/>
      <c r="AN1065" s="22"/>
      <c r="AO1065" s="18"/>
    </row>
    <row r="1066" spans="22:41" x14ac:dyDescent="0.25">
      <c r="V1066" s="26"/>
      <c r="W1066" s="20"/>
      <c r="X1066" s="20"/>
      <c r="Y1066" s="22"/>
      <c r="Z1066" s="18"/>
      <c r="AA1066" s="18"/>
      <c r="AK1066" s="24"/>
      <c r="AL1066" s="20"/>
      <c r="AM1066" s="20"/>
      <c r="AN1066" s="22"/>
      <c r="AO1066" s="18"/>
    </row>
    <row r="1067" spans="22:41" x14ac:dyDescent="0.25">
      <c r="V1067" s="26"/>
      <c r="W1067" s="20"/>
      <c r="X1067" s="20"/>
      <c r="Y1067" s="22"/>
      <c r="Z1067" s="18"/>
      <c r="AA1067" s="18"/>
      <c r="AK1067" s="24"/>
      <c r="AL1067" s="20"/>
      <c r="AM1067" s="20"/>
      <c r="AN1067" s="22"/>
      <c r="AO1067" s="18"/>
    </row>
    <row r="1068" spans="22:41" x14ac:dyDescent="0.25">
      <c r="V1068" s="26"/>
      <c r="W1068" s="20"/>
      <c r="X1068" s="20"/>
      <c r="Y1068" s="22"/>
      <c r="Z1068" s="18"/>
      <c r="AA1068" s="18"/>
      <c r="AK1068" s="24"/>
      <c r="AL1068" s="20"/>
      <c r="AM1068" s="20"/>
      <c r="AN1068" s="22"/>
      <c r="AO1068" s="18"/>
    </row>
    <row r="1069" spans="22:41" x14ac:dyDescent="0.25">
      <c r="V1069" s="26"/>
      <c r="W1069" s="20"/>
      <c r="X1069" s="20"/>
      <c r="Y1069" s="22"/>
      <c r="Z1069" s="18"/>
      <c r="AA1069" s="18"/>
      <c r="AK1069" s="24"/>
      <c r="AL1069" s="20"/>
      <c r="AM1069" s="20"/>
      <c r="AN1069" s="22"/>
      <c r="AO1069" s="18"/>
    </row>
    <row r="1070" spans="22:41" x14ac:dyDescent="0.25">
      <c r="V1070" s="26"/>
      <c r="W1070" s="20"/>
      <c r="X1070" s="20"/>
      <c r="Y1070" s="22"/>
      <c r="Z1070" s="18"/>
      <c r="AA1070" s="18"/>
      <c r="AK1070" s="24"/>
      <c r="AL1070" s="20"/>
      <c r="AM1070" s="20"/>
      <c r="AN1070" s="22"/>
      <c r="AO1070" s="18"/>
    </row>
    <row r="1071" spans="22:41" x14ac:dyDescent="0.25">
      <c r="V1071" s="26"/>
      <c r="W1071" s="20"/>
      <c r="X1071" s="20"/>
      <c r="Y1071" s="22"/>
      <c r="Z1071" s="18"/>
      <c r="AA1071" s="18"/>
      <c r="AK1071" s="19"/>
      <c r="AL1071" s="20"/>
      <c r="AM1071" s="20"/>
      <c r="AN1071" s="22"/>
      <c r="AO1071" s="23"/>
    </row>
    <row r="1072" spans="22:41" x14ac:dyDescent="0.25">
      <c r="V1072" s="26"/>
      <c r="W1072" s="20"/>
      <c r="X1072" s="20"/>
      <c r="Y1072" s="22"/>
      <c r="Z1072" s="18"/>
      <c r="AA1072" s="18"/>
      <c r="AK1072" s="19"/>
      <c r="AL1072" s="20"/>
      <c r="AM1072" s="20"/>
      <c r="AN1072" s="22"/>
      <c r="AO1072" s="23"/>
    </row>
    <row r="1073" spans="22:41" x14ac:dyDescent="0.25">
      <c r="V1073" s="26"/>
      <c r="W1073" s="20"/>
      <c r="X1073" s="20"/>
      <c r="Y1073" s="22"/>
      <c r="Z1073" s="18"/>
      <c r="AA1073" s="18"/>
      <c r="AK1073" s="24"/>
      <c r="AL1073" s="20"/>
      <c r="AM1073" s="20"/>
      <c r="AN1073" s="22"/>
      <c r="AO1073" s="23"/>
    </row>
    <row r="1074" spans="22:41" x14ac:dyDescent="0.25">
      <c r="V1074" s="26"/>
      <c r="W1074" s="20"/>
      <c r="X1074" s="20"/>
      <c r="Y1074" s="22"/>
      <c r="Z1074" s="18"/>
      <c r="AA1074" s="18"/>
      <c r="AK1074" s="24"/>
      <c r="AL1074" s="20"/>
      <c r="AM1074" s="20"/>
      <c r="AN1074" s="22"/>
      <c r="AO1074" s="18"/>
    </row>
    <row r="1075" spans="22:41" x14ac:dyDescent="0.25">
      <c r="V1075" s="26"/>
      <c r="W1075" s="20"/>
      <c r="X1075" s="20"/>
      <c r="Y1075" s="22"/>
      <c r="Z1075" s="18"/>
      <c r="AA1075" s="18"/>
      <c r="AK1075" s="24"/>
      <c r="AL1075" s="20"/>
      <c r="AM1075" s="20"/>
      <c r="AN1075" s="22"/>
      <c r="AO1075" s="18"/>
    </row>
    <row r="1076" spans="22:41" x14ac:dyDescent="0.25">
      <c r="V1076" s="26"/>
      <c r="W1076" s="20"/>
      <c r="X1076" s="20"/>
      <c r="Y1076" s="22"/>
      <c r="Z1076" s="18"/>
      <c r="AA1076" s="18"/>
      <c r="AK1076" s="24"/>
      <c r="AL1076" s="20"/>
      <c r="AM1076" s="20"/>
      <c r="AN1076" s="22"/>
      <c r="AO1076" s="23"/>
    </row>
    <row r="1077" spans="22:41" x14ac:dyDescent="0.25">
      <c r="V1077" s="26"/>
      <c r="W1077" s="20"/>
      <c r="X1077" s="20"/>
      <c r="Y1077" s="22"/>
      <c r="Z1077" s="18"/>
      <c r="AA1077" s="18"/>
      <c r="AK1077" s="24"/>
      <c r="AL1077" s="20"/>
      <c r="AM1077" s="20"/>
      <c r="AN1077" s="22"/>
      <c r="AO1077" s="18"/>
    </row>
    <row r="1078" spans="22:41" x14ac:dyDescent="0.25">
      <c r="V1078" s="26"/>
      <c r="W1078" s="20"/>
      <c r="X1078" s="20"/>
      <c r="Y1078" s="22"/>
      <c r="Z1078" s="18"/>
      <c r="AA1078" s="18"/>
      <c r="AK1078" s="24"/>
      <c r="AL1078" s="20"/>
      <c r="AM1078" s="20"/>
      <c r="AN1078" s="22"/>
      <c r="AO1078" s="18"/>
    </row>
    <row r="1079" spans="22:41" x14ac:dyDescent="0.25">
      <c r="V1079" s="26"/>
      <c r="W1079" s="20"/>
      <c r="X1079" s="20"/>
      <c r="Y1079" s="22"/>
      <c r="Z1079" s="18"/>
      <c r="AA1079" s="18"/>
      <c r="AK1079" s="24"/>
      <c r="AL1079" s="20"/>
      <c r="AM1079" s="20"/>
      <c r="AN1079" s="22"/>
      <c r="AO1079" s="18"/>
    </row>
    <row r="1080" spans="22:41" x14ac:dyDescent="0.25">
      <c r="V1080" s="26"/>
      <c r="W1080" s="20"/>
      <c r="X1080" s="20"/>
      <c r="Y1080" s="22"/>
      <c r="Z1080" s="18"/>
      <c r="AA1080" s="18"/>
      <c r="AK1080" s="24"/>
      <c r="AL1080" s="20"/>
      <c r="AM1080" s="20"/>
      <c r="AN1080" s="22"/>
      <c r="AO1080" s="18"/>
    </row>
    <row r="1081" spans="22:41" x14ac:dyDescent="0.25">
      <c r="V1081" s="26"/>
      <c r="W1081" s="20"/>
      <c r="X1081" s="20"/>
      <c r="Y1081" s="22"/>
      <c r="Z1081" s="18"/>
      <c r="AA1081" s="18"/>
      <c r="AK1081" s="24"/>
      <c r="AL1081" s="20"/>
      <c r="AM1081" s="20"/>
      <c r="AN1081" s="22"/>
      <c r="AO1081" s="18"/>
    </row>
    <row r="1082" spans="22:41" x14ac:dyDescent="0.25">
      <c r="V1082" s="26"/>
      <c r="W1082" s="20"/>
      <c r="X1082" s="20"/>
      <c r="Y1082" s="22"/>
      <c r="Z1082" s="18"/>
      <c r="AA1082" s="18"/>
      <c r="AK1082" s="24"/>
      <c r="AL1082" s="20"/>
      <c r="AM1082" s="20"/>
      <c r="AN1082" s="22"/>
      <c r="AO1082" s="18"/>
    </row>
    <row r="1083" spans="22:41" x14ac:dyDescent="0.25">
      <c r="V1083" s="26"/>
      <c r="W1083" s="20"/>
      <c r="X1083" s="20"/>
      <c r="Y1083" s="22"/>
      <c r="Z1083" s="18"/>
      <c r="AA1083" s="18"/>
      <c r="AK1083" s="24"/>
      <c r="AL1083" s="20"/>
      <c r="AM1083" s="20"/>
      <c r="AN1083" s="22"/>
      <c r="AO1083" s="18"/>
    </row>
    <row r="1084" spans="22:41" x14ac:dyDescent="0.25">
      <c r="V1084" s="26"/>
      <c r="W1084" s="20"/>
      <c r="X1084" s="20"/>
      <c r="Y1084" s="22"/>
      <c r="Z1084" s="18"/>
      <c r="AA1084" s="18"/>
      <c r="AK1084" s="24"/>
      <c r="AL1084" s="20"/>
      <c r="AM1084" s="20"/>
      <c r="AN1084" s="22"/>
      <c r="AO1084" s="18"/>
    </row>
    <row r="1085" spans="22:41" x14ac:dyDescent="0.25">
      <c r="V1085" s="26"/>
      <c r="W1085" s="20"/>
      <c r="X1085" s="20"/>
      <c r="Y1085" s="22"/>
      <c r="Z1085" s="18"/>
      <c r="AA1085" s="18"/>
      <c r="AK1085" s="24"/>
      <c r="AL1085" s="20"/>
      <c r="AM1085" s="20"/>
      <c r="AN1085" s="22"/>
      <c r="AO1085" s="18"/>
    </row>
    <row r="1086" spans="22:41" x14ac:dyDescent="0.25">
      <c r="V1086" s="26"/>
      <c r="W1086" s="20"/>
      <c r="X1086" s="20"/>
      <c r="Y1086" s="22"/>
      <c r="Z1086" s="18"/>
      <c r="AA1086" s="18"/>
      <c r="AK1086" s="24"/>
      <c r="AL1086" s="20"/>
      <c r="AM1086" s="20"/>
      <c r="AN1086" s="22"/>
      <c r="AO1086" s="18"/>
    </row>
    <row r="1087" spans="22:41" x14ac:dyDescent="0.25">
      <c r="V1087" s="26"/>
      <c r="W1087" s="20"/>
      <c r="X1087" s="20"/>
      <c r="Y1087" s="22"/>
      <c r="Z1087" s="18"/>
      <c r="AA1087" s="18"/>
      <c r="AK1087" s="24"/>
      <c r="AL1087" s="20"/>
      <c r="AM1087" s="20"/>
      <c r="AN1087" s="22"/>
      <c r="AO1087" s="18"/>
    </row>
    <row r="1088" spans="22:41" x14ac:dyDescent="0.25">
      <c r="V1088" s="26"/>
      <c r="W1088" s="20"/>
      <c r="X1088" s="20"/>
      <c r="Y1088" s="22"/>
      <c r="Z1088" s="18"/>
      <c r="AA1088" s="18"/>
      <c r="AK1088" s="24"/>
      <c r="AL1088" s="20"/>
      <c r="AM1088" s="20"/>
      <c r="AN1088" s="22"/>
      <c r="AO1088" s="18"/>
    </row>
    <row r="1089" spans="22:41" x14ac:dyDescent="0.25">
      <c r="V1089" s="30"/>
      <c r="W1089" s="20"/>
      <c r="X1089" s="20"/>
      <c r="Y1089" s="22"/>
      <c r="Z1089" s="23"/>
      <c r="AA1089" s="23"/>
      <c r="AK1089" s="24"/>
      <c r="AL1089" s="20"/>
      <c r="AM1089" s="20"/>
      <c r="AN1089" s="22"/>
      <c r="AO1089" s="18"/>
    </row>
    <row r="1090" spans="22:41" x14ac:dyDescent="0.25">
      <c r="V1090" s="30"/>
      <c r="W1090" s="20"/>
      <c r="X1090" s="20"/>
      <c r="Y1090" s="22"/>
      <c r="Z1090" s="23"/>
      <c r="AA1090" s="23"/>
      <c r="AK1090" s="24"/>
      <c r="AL1090" s="20"/>
      <c r="AM1090" s="20"/>
      <c r="AN1090" s="22"/>
      <c r="AO1090" s="18"/>
    </row>
    <row r="1091" spans="22:41" x14ac:dyDescent="0.25">
      <c r="V1091" s="26"/>
      <c r="W1091" s="20"/>
      <c r="X1091" s="20"/>
      <c r="Y1091" s="22"/>
      <c r="Z1091" s="23"/>
      <c r="AA1091" s="23"/>
      <c r="AK1091" s="24"/>
      <c r="AL1091" s="20"/>
      <c r="AM1091" s="20"/>
      <c r="AN1091" s="22"/>
      <c r="AO1091" s="18"/>
    </row>
    <row r="1092" spans="22:41" x14ac:dyDescent="0.25">
      <c r="V1092" s="26"/>
      <c r="W1092" s="20"/>
      <c r="X1092" s="20"/>
      <c r="Y1092" s="22"/>
      <c r="Z1092" s="18"/>
      <c r="AA1092" s="18"/>
      <c r="AK1092" s="24"/>
      <c r="AL1092" s="20"/>
      <c r="AM1092" s="20"/>
      <c r="AN1092" s="22"/>
      <c r="AO1092" s="18"/>
    </row>
    <row r="1093" spans="22:41" x14ac:dyDescent="0.25">
      <c r="V1093" s="26"/>
      <c r="W1093" s="20"/>
      <c r="X1093" s="20"/>
      <c r="Y1093" s="22"/>
      <c r="Z1093" s="18"/>
      <c r="AA1093" s="18"/>
      <c r="AK1093" s="24"/>
      <c r="AL1093" s="20"/>
      <c r="AM1093" s="20"/>
      <c r="AN1093" s="22"/>
      <c r="AO1093" s="18"/>
    </row>
    <row r="1094" spans="22:41" x14ac:dyDescent="0.25">
      <c r="V1094" s="26"/>
      <c r="W1094" s="20"/>
      <c r="X1094" s="20"/>
      <c r="Y1094" s="22"/>
      <c r="Z1094" s="23"/>
      <c r="AA1094" s="23"/>
      <c r="AK1094" s="24"/>
      <c r="AL1094" s="20"/>
      <c r="AM1094" s="20"/>
      <c r="AN1094" s="22"/>
      <c r="AO1094" s="18"/>
    </row>
    <row r="1095" spans="22:41" x14ac:dyDescent="0.25">
      <c r="V1095" s="26"/>
      <c r="W1095" s="20"/>
      <c r="X1095" s="20"/>
      <c r="Y1095" s="22"/>
      <c r="Z1095" s="18"/>
      <c r="AA1095" s="18"/>
      <c r="AK1095" s="24"/>
      <c r="AL1095" s="20"/>
      <c r="AM1095" s="20"/>
      <c r="AN1095" s="22"/>
      <c r="AO1095" s="18"/>
    </row>
    <row r="1096" spans="22:41" x14ac:dyDescent="0.25">
      <c r="V1096" s="26"/>
      <c r="W1096" s="20"/>
      <c r="X1096" s="20"/>
      <c r="Y1096" s="22"/>
      <c r="Z1096" s="18"/>
      <c r="AA1096" s="18"/>
      <c r="AK1096" s="24"/>
      <c r="AL1096" s="20"/>
      <c r="AM1096" s="20"/>
      <c r="AN1096" s="22"/>
      <c r="AO1096" s="18"/>
    </row>
    <row r="1097" spans="22:41" x14ac:dyDescent="0.25">
      <c r="V1097" s="26"/>
      <c r="W1097" s="20"/>
      <c r="X1097" s="20"/>
      <c r="Y1097" s="22"/>
      <c r="Z1097" s="18"/>
      <c r="AA1097" s="18"/>
      <c r="AK1097" s="24"/>
      <c r="AL1097" s="20"/>
      <c r="AM1097" s="20"/>
      <c r="AN1097" s="22"/>
      <c r="AO1097" s="18"/>
    </row>
    <row r="1098" spans="22:41" x14ac:dyDescent="0.25">
      <c r="V1098" s="26"/>
      <c r="W1098" s="20"/>
      <c r="X1098" s="20"/>
      <c r="Y1098" s="22"/>
      <c r="Z1098" s="18"/>
      <c r="AA1098" s="18"/>
      <c r="AK1098" s="24"/>
      <c r="AL1098" s="20"/>
      <c r="AM1098" s="20"/>
      <c r="AN1098" s="22"/>
      <c r="AO1098" s="18"/>
    </row>
    <row r="1099" spans="22:41" x14ac:dyDescent="0.25">
      <c r="V1099" s="26"/>
      <c r="W1099" s="20"/>
      <c r="X1099" s="20"/>
      <c r="Y1099" s="22"/>
      <c r="Z1099" s="18"/>
      <c r="AA1099" s="18"/>
      <c r="AK1099" s="24"/>
      <c r="AL1099" s="20"/>
      <c r="AM1099" s="20"/>
      <c r="AN1099" s="22"/>
      <c r="AO1099" s="18"/>
    </row>
    <row r="1100" spans="22:41" x14ac:dyDescent="0.25">
      <c r="V1100" s="26"/>
      <c r="W1100" s="20"/>
      <c r="X1100" s="20"/>
      <c r="Y1100" s="22"/>
      <c r="Z1100" s="18"/>
      <c r="AA1100" s="18"/>
      <c r="AK1100" s="24"/>
      <c r="AL1100" s="20"/>
      <c r="AM1100" s="20"/>
      <c r="AN1100" s="22"/>
      <c r="AO1100" s="18"/>
    </row>
    <row r="1101" spans="22:41" x14ac:dyDescent="0.25">
      <c r="V1101" s="26"/>
      <c r="W1101" s="20"/>
      <c r="X1101" s="20"/>
      <c r="Y1101" s="22"/>
      <c r="Z1101" s="18"/>
      <c r="AA1101" s="18"/>
      <c r="AK1101" s="24"/>
      <c r="AL1101" s="20"/>
      <c r="AM1101" s="20"/>
      <c r="AN1101" s="22"/>
      <c r="AO1101" s="18"/>
    </row>
    <row r="1102" spans="22:41" x14ac:dyDescent="0.25">
      <c r="V1102" s="26"/>
      <c r="W1102" s="20"/>
      <c r="X1102" s="20"/>
      <c r="Y1102" s="22"/>
      <c r="Z1102" s="18"/>
      <c r="AA1102" s="18"/>
      <c r="AK1102" s="24"/>
      <c r="AL1102" s="20"/>
      <c r="AM1102" s="20"/>
      <c r="AN1102" s="22"/>
      <c r="AO1102" s="18"/>
    </row>
    <row r="1103" spans="22:41" x14ac:dyDescent="0.25">
      <c r="V1103" s="26"/>
      <c r="W1103" s="20"/>
      <c r="X1103" s="20"/>
      <c r="Y1103" s="22"/>
      <c r="Z1103" s="18"/>
      <c r="AA1103" s="18"/>
      <c r="AK1103" s="24"/>
      <c r="AL1103" s="20"/>
      <c r="AM1103" s="20"/>
      <c r="AN1103" s="22"/>
      <c r="AO1103" s="18"/>
    </row>
    <row r="1104" spans="22:41" x14ac:dyDescent="0.25">
      <c r="V1104" s="26"/>
      <c r="W1104" s="20"/>
      <c r="X1104" s="20"/>
      <c r="Y1104" s="22"/>
      <c r="Z1104" s="18"/>
      <c r="AA1104" s="18"/>
      <c r="AK1104" s="24"/>
      <c r="AL1104" s="20"/>
      <c r="AM1104" s="20"/>
      <c r="AN1104" s="22"/>
      <c r="AO1104" s="18"/>
    </row>
    <row r="1105" spans="22:41" x14ac:dyDescent="0.25">
      <c r="V1105" s="26"/>
      <c r="W1105" s="20"/>
      <c r="X1105" s="20"/>
      <c r="Y1105" s="22"/>
      <c r="Z1105" s="18"/>
      <c r="AA1105" s="18"/>
      <c r="AK1105" s="24"/>
      <c r="AL1105" s="20"/>
      <c r="AM1105" s="20"/>
      <c r="AN1105" s="22"/>
      <c r="AO1105" s="18"/>
    </row>
    <row r="1106" spans="22:41" x14ac:dyDescent="0.25">
      <c r="V1106" s="26"/>
      <c r="W1106" s="20"/>
      <c r="X1106" s="20"/>
      <c r="Y1106" s="22"/>
      <c r="Z1106" s="18"/>
      <c r="AA1106" s="18"/>
      <c r="AK1106" s="24"/>
      <c r="AL1106" s="20"/>
      <c r="AM1106" s="20"/>
      <c r="AN1106" s="22"/>
      <c r="AO1106" s="18"/>
    </row>
    <row r="1107" spans="22:41" x14ac:dyDescent="0.25">
      <c r="V1107" s="26"/>
      <c r="W1107" s="20"/>
      <c r="X1107" s="20"/>
      <c r="Y1107" s="22"/>
      <c r="Z1107" s="18"/>
      <c r="AA1107" s="18"/>
      <c r="AK1107" s="24"/>
      <c r="AL1107" s="20"/>
      <c r="AM1107" s="20"/>
      <c r="AN1107" s="22"/>
      <c r="AO1107" s="18"/>
    </row>
    <row r="1108" spans="22:41" x14ac:dyDescent="0.25">
      <c r="V1108" s="26"/>
      <c r="W1108" s="20"/>
      <c r="X1108" s="20"/>
      <c r="Y1108" s="22"/>
      <c r="Z1108" s="18"/>
      <c r="AA1108" s="18"/>
      <c r="AK1108" s="24"/>
      <c r="AL1108" s="20"/>
      <c r="AM1108" s="20"/>
      <c r="AN1108" s="22"/>
      <c r="AO1108" s="18"/>
    </row>
    <row r="1109" spans="22:41" x14ac:dyDescent="0.25">
      <c r="V1109" s="26"/>
      <c r="W1109" s="20"/>
      <c r="X1109" s="20"/>
      <c r="Y1109" s="22"/>
      <c r="Z1109" s="18"/>
      <c r="AA1109" s="18"/>
      <c r="AK1109" s="24"/>
      <c r="AL1109" s="20"/>
      <c r="AM1109" s="20"/>
      <c r="AN1109" s="22"/>
      <c r="AO1109" s="18"/>
    </row>
    <row r="1110" spans="22:41" x14ac:dyDescent="0.25">
      <c r="V1110" s="26"/>
      <c r="W1110" s="20"/>
      <c r="X1110" s="20"/>
      <c r="Y1110" s="22"/>
      <c r="Z1110" s="18"/>
      <c r="AA1110" s="18"/>
      <c r="AK1110" s="24"/>
      <c r="AL1110" s="20"/>
      <c r="AM1110" s="20"/>
      <c r="AN1110" s="22"/>
      <c r="AO1110" s="18"/>
    </row>
    <row r="1111" spans="22:41" x14ac:dyDescent="0.25">
      <c r="V1111" s="26"/>
      <c r="W1111" s="20"/>
      <c r="X1111" s="20"/>
      <c r="Y1111" s="22"/>
      <c r="Z1111" s="18"/>
      <c r="AA1111" s="18"/>
      <c r="AK1111" s="24"/>
      <c r="AL1111" s="20"/>
      <c r="AM1111" s="20"/>
      <c r="AN1111" s="22"/>
      <c r="AO1111" s="18"/>
    </row>
    <row r="1112" spans="22:41" x14ac:dyDescent="0.25">
      <c r="V1112" s="26"/>
      <c r="W1112" s="20"/>
      <c r="X1112" s="20"/>
      <c r="Y1112" s="22"/>
      <c r="Z1112" s="18"/>
      <c r="AA1112" s="18"/>
      <c r="AK1112" s="24"/>
      <c r="AL1112" s="20"/>
      <c r="AM1112" s="20"/>
      <c r="AN1112" s="22"/>
      <c r="AO1112" s="18"/>
    </row>
    <row r="1113" spans="22:41" x14ac:dyDescent="0.25">
      <c r="V1113" s="26"/>
      <c r="W1113" s="20"/>
      <c r="X1113" s="20"/>
      <c r="Y1113" s="22"/>
      <c r="Z1113" s="18"/>
      <c r="AA1113" s="18"/>
      <c r="AK1113" s="19"/>
      <c r="AL1113" s="20"/>
      <c r="AM1113" s="20"/>
      <c r="AN1113" s="22"/>
      <c r="AO1113" s="23"/>
    </row>
    <row r="1114" spans="22:41" x14ac:dyDescent="0.25">
      <c r="V1114" s="26"/>
      <c r="W1114" s="20"/>
      <c r="X1114" s="20"/>
      <c r="Y1114" s="22"/>
      <c r="Z1114" s="18"/>
      <c r="AA1114" s="18"/>
      <c r="AK1114" s="24"/>
      <c r="AL1114" s="20"/>
      <c r="AM1114" s="20"/>
      <c r="AN1114" s="22"/>
      <c r="AO1114" s="18"/>
    </row>
    <row r="1115" spans="22:41" x14ac:dyDescent="0.25">
      <c r="V1115" s="26"/>
      <c r="W1115" s="20"/>
      <c r="X1115" s="20"/>
      <c r="Y1115" s="22"/>
      <c r="Z1115" s="18"/>
      <c r="AA1115" s="18"/>
      <c r="AK1115" s="24"/>
      <c r="AL1115" s="20"/>
      <c r="AM1115" s="20"/>
      <c r="AN1115" s="22"/>
      <c r="AO1115" s="18"/>
    </row>
    <row r="1116" spans="22:41" x14ac:dyDescent="0.25">
      <c r="V1116" s="26"/>
      <c r="W1116" s="20"/>
      <c r="X1116" s="20"/>
      <c r="Y1116" s="22"/>
      <c r="Z1116" s="18"/>
      <c r="AA1116" s="18"/>
      <c r="AK1116" s="24"/>
      <c r="AL1116" s="20"/>
      <c r="AM1116" s="20"/>
      <c r="AN1116" s="22"/>
      <c r="AO1116" s="18"/>
    </row>
    <row r="1117" spans="22:41" x14ac:dyDescent="0.25">
      <c r="V1117" s="26"/>
      <c r="W1117" s="20"/>
      <c r="X1117" s="20"/>
      <c r="Y1117" s="22"/>
      <c r="Z1117" s="18"/>
      <c r="AA1117" s="18"/>
      <c r="AK1117" s="24"/>
      <c r="AL1117" s="20"/>
      <c r="AM1117" s="20"/>
      <c r="AN1117" s="22"/>
      <c r="AO1117" s="18"/>
    </row>
    <row r="1118" spans="22:41" x14ac:dyDescent="0.25">
      <c r="V1118" s="26"/>
      <c r="W1118" s="20"/>
      <c r="X1118" s="20"/>
      <c r="Y1118" s="22"/>
      <c r="Z1118" s="18"/>
      <c r="AA1118" s="18"/>
      <c r="AK1118" s="24"/>
      <c r="AL1118" s="20"/>
      <c r="AM1118" s="20"/>
      <c r="AN1118" s="22"/>
      <c r="AO1118" s="18"/>
    </row>
    <row r="1119" spans="22:41" x14ac:dyDescent="0.25">
      <c r="V1119" s="26"/>
      <c r="W1119" s="20"/>
      <c r="X1119" s="20"/>
      <c r="Y1119" s="22"/>
      <c r="Z1119" s="18"/>
      <c r="AA1119" s="18"/>
      <c r="AK1119" s="24"/>
      <c r="AL1119" s="20"/>
      <c r="AM1119" s="20"/>
      <c r="AN1119" s="22"/>
      <c r="AO1119" s="18"/>
    </row>
    <row r="1120" spans="22:41" x14ac:dyDescent="0.25">
      <c r="V1120" s="26"/>
      <c r="W1120" s="20"/>
      <c r="X1120" s="20"/>
      <c r="Y1120" s="22"/>
      <c r="Z1120" s="18"/>
      <c r="AA1120" s="18"/>
      <c r="AK1120" s="24"/>
      <c r="AL1120" s="20"/>
      <c r="AM1120" s="20"/>
      <c r="AN1120" s="22"/>
      <c r="AO1120" s="18"/>
    </row>
    <row r="1121" spans="22:41" x14ac:dyDescent="0.25">
      <c r="V1121" s="26"/>
      <c r="W1121" s="20"/>
      <c r="X1121" s="20"/>
      <c r="Y1121" s="22"/>
      <c r="Z1121" s="18"/>
      <c r="AA1121" s="18"/>
      <c r="AK1121" s="24"/>
      <c r="AL1121" s="20"/>
      <c r="AM1121" s="20"/>
      <c r="AN1121" s="22"/>
      <c r="AO1121" s="18"/>
    </row>
    <row r="1122" spans="22:41" x14ac:dyDescent="0.25">
      <c r="V1122" s="26"/>
      <c r="W1122" s="20"/>
      <c r="X1122" s="20"/>
      <c r="Y1122" s="22"/>
      <c r="Z1122" s="18"/>
      <c r="AA1122" s="18"/>
      <c r="AK1122" s="24"/>
      <c r="AL1122" s="20"/>
      <c r="AM1122" s="20"/>
      <c r="AN1122" s="22"/>
      <c r="AO1122" s="18"/>
    </row>
    <row r="1123" spans="22:41" x14ac:dyDescent="0.25">
      <c r="V1123" s="26"/>
      <c r="W1123" s="20"/>
      <c r="X1123" s="20"/>
      <c r="Y1123" s="22"/>
      <c r="Z1123" s="18"/>
      <c r="AA1123" s="18"/>
      <c r="AK1123" s="24"/>
      <c r="AL1123" s="20"/>
      <c r="AM1123" s="20"/>
      <c r="AN1123" s="22"/>
      <c r="AO1123" s="18"/>
    </row>
    <row r="1124" spans="22:41" x14ac:dyDescent="0.25">
      <c r="V1124" s="26"/>
      <c r="W1124" s="20"/>
      <c r="X1124" s="20"/>
      <c r="Y1124" s="22"/>
      <c r="Z1124" s="18"/>
      <c r="AA1124" s="18"/>
      <c r="AK1124" s="24"/>
      <c r="AL1124" s="20"/>
      <c r="AM1124" s="20"/>
      <c r="AN1124" s="22"/>
      <c r="AO1124" s="18"/>
    </row>
    <row r="1125" spans="22:41" x14ac:dyDescent="0.25">
      <c r="V1125" s="26"/>
      <c r="W1125" s="20"/>
      <c r="X1125" s="20"/>
      <c r="Y1125" s="22"/>
      <c r="Z1125" s="18"/>
      <c r="AA1125" s="18"/>
      <c r="AK1125" s="24"/>
      <c r="AL1125" s="20"/>
      <c r="AM1125" s="20"/>
      <c r="AN1125" s="22"/>
      <c r="AO1125" s="18"/>
    </row>
    <row r="1126" spans="22:41" x14ac:dyDescent="0.25">
      <c r="V1126" s="26"/>
      <c r="W1126" s="20"/>
      <c r="X1126" s="20"/>
      <c r="Y1126" s="22"/>
      <c r="Z1126" s="18"/>
      <c r="AA1126" s="18"/>
      <c r="AK1126" s="24"/>
      <c r="AL1126" s="20"/>
      <c r="AM1126" s="20"/>
      <c r="AN1126" s="22"/>
      <c r="AO1126" s="18"/>
    </row>
    <row r="1127" spans="22:41" x14ac:dyDescent="0.25">
      <c r="V1127" s="26"/>
      <c r="W1127" s="20"/>
      <c r="X1127" s="20"/>
      <c r="Y1127" s="22"/>
      <c r="Z1127" s="18"/>
      <c r="AA1127" s="18"/>
      <c r="AK1127" s="24"/>
      <c r="AL1127" s="20"/>
      <c r="AM1127" s="20"/>
      <c r="AN1127" s="22"/>
      <c r="AO1127" s="18"/>
    </row>
    <row r="1128" spans="22:41" x14ac:dyDescent="0.25">
      <c r="V1128" s="26"/>
      <c r="W1128" s="20"/>
      <c r="X1128" s="20"/>
      <c r="Y1128" s="22"/>
      <c r="Z1128" s="18"/>
      <c r="AA1128" s="18"/>
      <c r="AK1128" s="24"/>
      <c r="AL1128" s="20"/>
      <c r="AM1128" s="20"/>
      <c r="AN1128" s="22"/>
      <c r="AO1128" s="18"/>
    </row>
    <row r="1129" spans="22:41" x14ac:dyDescent="0.25">
      <c r="V1129" s="26"/>
      <c r="W1129" s="20"/>
      <c r="X1129" s="20"/>
      <c r="Y1129" s="22"/>
      <c r="Z1129" s="18"/>
      <c r="AA1129" s="18"/>
      <c r="AK1129" s="24"/>
      <c r="AL1129" s="20"/>
      <c r="AM1129" s="20"/>
      <c r="AN1129" s="22"/>
      <c r="AO1129" s="18"/>
    </row>
    <row r="1130" spans="22:41" x14ac:dyDescent="0.25">
      <c r="V1130" s="26"/>
      <c r="W1130" s="20"/>
      <c r="X1130" s="20"/>
      <c r="Y1130" s="22"/>
      <c r="Z1130" s="18"/>
      <c r="AA1130" s="18"/>
      <c r="AK1130" s="24"/>
      <c r="AL1130" s="20"/>
      <c r="AM1130" s="20"/>
      <c r="AN1130" s="22"/>
      <c r="AO1130" s="18"/>
    </row>
    <row r="1131" spans="22:41" x14ac:dyDescent="0.25">
      <c r="V1131" s="30"/>
      <c r="W1131" s="20"/>
      <c r="X1131" s="20"/>
      <c r="Y1131" s="22"/>
      <c r="Z1131" s="23"/>
      <c r="AA1131" s="23"/>
      <c r="AK1131" s="24"/>
      <c r="AL1131" s="20"/>
      <c r="AM1131" s="20"/>
      <c r="AN1131" s="22"/>
      <c r="AO1131" s="18"/>
    </row>
    <row r="1132" spans="22:41" x14ac:dyDescent="0.25">
      <c r="V1132" s="26"/>
      <c r="W1132" s="20"/>
      <c r="X1132" s="20"/>
      <c r="Y1132" s="22"/>
      <c r="Z1132" s="18"/>
      <c r="AA1132" s="18"/>
      <c r="AK1132" s="24"/>
      <c r="AL1132" s="20"/>
      <c r="AM1132" s="20"/>
      <c r="AN1132" s="22"/>
      <c r="AO1132" s="18"/>
    </row>
    <row r="1133" spans="22:41" x14ac:dyDescent="0.25">
      <c r="V1133" s="26"/>
      <c r="W1133" s="20"/>
      <c r="X1133" s="20"/>
      <c r="Y1133" s="22"/>
      <c r="Z1133" s="18"/>
      <c r="AA1133" s="18"/>
      <c r="AK1133" s="24"/>
      <c r="AL1133" s="20"/>
      <c r="AM1133" s="20"/>
      <c r="AN1133" s="22"/>
      <c r="AO1133" s="18"/>
    </row>
    <row r="1134" spans="22:41" x14ac:dyDescent="0.25">
      <c r="V1134" s="26"/>
      <c r="W1134" s="20"/>
      <c r="X1134" s="20"/>
      <c r="Y1134" s="22"/>
      <c r="Z1134" s="18"/>
      <c r="AA1134" s="18"/>
      <c r="AK1134" s="24"/>
      <c r="AL1134" s="20"/>
      <c r="AM1134" s="20"/>
      <c r="AN1134" s="22"/>
      <c r="AO1134" s="18"/>
    </row>
    <row r="1135" spans="22:41" x14ac:dyDescent="0.25">
      <c r="V1135" s="26"/>
      <c r="W1135" s="20"/>
      <c r="X1135" s="20"/>
      <c r="Y1135" s="22"/>
      <c r="Z1135" s="18"/>
      <c r="AA1135" s="18"/>
      <c r="AK1135" s="24"/>
      <c r="AL1135" s="20"/>
      <c r="AM1135" s="20"/>
      <c r="AN1135" s="22"/>
      <c r="AO1135" s="18"/>
    </row>
    <row r="1136" spans="22:41" x14ac:dyDescent="0.25">
      <c r="V1136" s="26"/>
      <c r="W1136" s="20"/>
      <c r="X1136" s="20"/>
      <c r="Y1136" s="22"/>
      <c r="Z1136" s="18"/>
      <c r="AA1136" s="18"/>
      <c r="AK1136" s="24"/>
      <c r="AL1136" s="20"/>
      <c r="AM1136" s="20"/>
      <c r="AN1136" s="22"/>
      <c r="AO1136" s="18"/>
    </row>
    <row r="1137" spans="22:41" x14ac:dyDescent="0.25">
      <c r="V1137" s="26"/>
      <c r="W1137" s="20"/>
      <c r="X1137" s="20"/>
      <c r="Y1137" s="22"/>
      <c r="Z1137" s="18"/>
      <c r="AA1137" s="18"/>
      <c r="AK1137" s="24"/>
      <c r="AL1137" s="20"/>
      <c r="AM1137" s="20"/>
      <c r="AN1137" s="22"/>
      <c r="AO1137" s="18"/>
    </row>
    <row r="1138" spans="22:41" x14ac:dyDescent="0.25">
      <c r="V1138" s="26"/>
      <c r="W1138" s="20"/>
      <c r="X1138" s="20"/>
      <c r="Y1138" s="22"/>
      <c r="Z1138" s="18"/>
      <c r="AA1138" s="18"/>
      <c r="AK1138" s="24"/>
      <c r="AL1138" s="20"/>
      <c r="AM1138" s="20"/>
      <c r="AN1138" s="22"/>
      <c r="AO1138" s="18"/>
    </row>
    <row r="1139" spans="22:41" x14ac:dyDescent="0.25">
      <c r="V1139" s="26"/>
      <c r="W1139" s="20"/>
      <c r="X1139" s="20"/>
      <c r="Y1139" s="22"/>
      <c r="Z1139" s="18"/>
      <c r="AA1139" s="18"/>
      <c r="AK1139" s="24"/>
      <c r="AL1139" s="20"/>
      <c r="AM1139" s="20"/>
      <c r="AN1139" s="22"/>
      <c r="AO1139" s="18"/>
    </row>
    <row r="1140" spans="22:41" x14ac:dyDescent="0.25">
      <c r="V1140" s="26"/>
      <c r="W1140" s="20"/>
      <c r="X1140" s="20"/>
      <c r="Y1140" s="22"/>
      <c r="Z1140" s="18"/>
      <c r="AA1140" s="18"/>
      <c r="AK1140" s="24"/>
      <c r="AL1140" s="20"/>
      <c r="AM1140" s="20"/>
      <c r="AN1140" s="22"/>
      <c r="AO1140" s="18"/>
    </row>
    <row r="1141" spans="22:41" x14ac:dyDescent="0.25">
      <c r="V1141" s="26"/>
      <c r="W1141" s="20"/>
      <c r="X1141" s="20"/>
      <c r="Y1141" s="22"/>
      <c r="Z1141" s="18"/>
      <c r="AA1141" s="18"/>
      <c r="AK1141" s="24"/>
      <c r="AL1141" s="20"/>
      <c r="AM1141" s="20"/>
      <c r="AN1141" s="22"/>
      <c r="AO1141" s="18"/>
    </row>
    <row r="1142" spans="22:41" x14ac:dyDescent="0.25">
      <c r="V1142" s="26"/>
      <c r="W1142" s="20"/>
      <c r="X1142" s="20"/>
      <c r="Y1142" s="22"/>
      <c r="Z1142" s="18"/>
      <c r="AA1142" s="18"/>
      <c r="AK1142" s="24"/>
      <c r="AL1142" s="20"/>
      <c r="AM1142" s="20"/>
      <c r="AN1142" s="22"/>
      <c r="AO1142" s="18"/>
    </row>
    <row r="1143" spans="22:41" x14ac:dyDescent="0.25">
      <c r="V1143" s="26"/>
      <c r="W1143" s="20"/>
      <c r="X1143" s="20"/>
      <c r="Y1143" s="22"/>
      <c r="Z1143" s="18"/>
      <c r="AA1143" s="18"/>
      <c r="AK1143" s="24"/>
      <c r="AL1143" s="20"/>
      <c r="AM1143" s="20"/>
      <c r="AN1143" s="22"/>
      <c r="AO1143" s="18"/>
    </row>
    <row r="1144" spans="22:41" x14ac:dyDescent="0.25">
      <c r="V1144" s="26"/>
      <c r="W1144" s="20"/>
      <c r="X1144" s="20"/>
      <c r="Y1144" s="22"/>
      <c r="Z1144" s="18"/>
      <c r="AA1144" s="18"/>
      <c r="AK1144" s="24"/>
      <c r="AL1144" s="20"/>
      <c r="AM1144" s="20"/>
      <c r="AN1144" s="22"/>
      <c r="AO1144" s="18"/>
    </row>
    <row r="1145" spans="22:41" x14ac:dyDescent="0.25">
      <c r="V1145" s="26"/>
      <c r="W1145" s="20"/>
      <c r="X1145" s="20"/>
      <c r="Y1145" s="22"/>
      <c r="Z1145" s="18"/>
      <c r="AA1145" s="18"/>
      <c r="AK1145" s="24"/>
      <c r="AL1145" s="20"/>
      <c r="AM1145" s="20"/>
      <c r="AN1145" s="22"/>
      <c r="AO1145" s="18"/>
    </row>
    <row r="1146" spans="22:41" x14ac:dyDescent="0.25">
      <c r="V1146" s="26"/>
      <c r="W1146" s="20"/>
      <c r="X1146" s="20"/>
      <c r="Y1146" s="22"/>
      <c r="Z1146" s="18"/>
      <c r="AA1146" s="18"/>
      <c r="AK1146" s="24"/>
      <c r="AL1146" s="20"/>
      <c r="AM1146" s="20"/>
      <c r="AN1146" s="22"/>
      <c r="AO1146" s="18"/>
    </row>
    <row r="1147" spans="22:41" x14ac:dyDescent="0.25">
      <c r="V1147" s="26"/>
      <c r="W1147" s="20"/>
      <c r="X1147" s="20"/>
      <c r="Y1147" s="22"/>
      <c r="Z1147" s="18"/>
      <c r="AA1147" s="18"/>
      <c r="AK1147" s="24"/>
      <c r="AL1147" s="20"/>
      <c r="AM1147" s="20"/>
      <c r="AN1147" s="22"/>
      <c r="AO1147" s="18"/>
    </row>
    <row r="1148" spans="22:41" x14ac:dyDescent="0.25">
      <c r="V1148" s="26"/>
      <c r="W1148" s="20"/>
      <c r="X1148" s="20"/>
      <c r="Y1148" s="22"/>
      <c r="Z1148" s="18"/>
      <c r="AA1148" s="18"/>
      <c r="AK1148" s="24"/>
      <c r="AL1148" s="20"/>
      <c r="AM1148" s="20"/>
      <c r="AN1148" s="22"/>
      <c r="AO1148" s="18"/>
    </row>
    <row r="1149" spans="22:41" x14ac:dyDescent="0.25">
      <c r="V1149" s="26"/>
      <c r="W1149" s="20"/>
      <c r="X1149" s="20"/>
      <c r="Y1149" s="22"/>
      <c r="Z1149" s="18"/>
      <c r="AA1149" s="18"/>
      <c r="AK1149" s="24"/>
      <c r="AL1149" s="20"/>
      <c r="AM1149" s="20"/>
      <c r="AN1149" s="22"/>
      <c r="AO1149" s="18"/>
    </row>
    <row r="1150" spans="22:41" x14ac:dyDescent="0.25">
      <c r="V1150" s="26"/>
      <c r="W1150" s="20"/>
      <c r="X1150" s="20"/>
      <c r="Y1150" s="22"/>
      <c r="Z1150" s="18"/>
      <c r="AA1150" s="18"/>
      <c r="AK1150" s="24"/>
      <c r="AL1150" s="20"/>
      <c r="AM1150" s="20"/>
      <c r="AN1150" s="22"/>
      <c r="AO1150" s="18"/>
    </row>
    <row r="1151" spans="22:41" x14ac:dyDescent="0.25">
      <c r="V1151" s="26"/>
      <c r="W1151" s="20"/>
      <c r="X1151" s="20"/>
      <c r="Y1151" s="22"/>
      <c r="Z1151" s="18"/>
      <c r="AA1151" s="18"/>
      <c r="AK1151" s="24"/>
      <c r="AL1151" s="20"/>
      <c r="AM1151" s="20"/>
      <c r="AN1151" s="22"/>
      <c r="AO1151" s="18"/>
    </row>
    <row r="1152" spans="22:41" x14ac:dyDescent="0.25">
      <c r="V1152" s="26"/>
      <c r="W1152" s="20"/>
      <c r="X1152" s="20"/>
      <c r="Y1152" s="22"/>
      <c r="Z1152" s="18"/>
      <c r="AA1152" s="18"/>
      <c r="AK1152" s="24"/>
      <c r="AL1152" s="20"/>
      <c r="AM1152" s="20"/>
      <c r="AN1152" s="22"/>
      <c r="AO1152" s="18"/>
    </row>
    <row r="1153" spans="22:41" x14ac:dyDescent="0.25">
      <c r="V1153" s="26"/>
      <c r="W1153" s="20"/>
      <c r="X1153" s="20"/>
      <c r="Y1153" s="22"/>
      <c r="Z1153" s="18"/>
      <c r="AA1153" s="18"/>
      <c r="AK1153" s="19"/>
      <c r="AL1153" s="20"/>
      <c r="AM1153" s="20"/>
      <c r="AN1153" s="22"/>
      <c r="AO1153" s="23"/>
    </row>
    <row r="1154" spans="22:41" x14ac:dyDescent="0.25">
      <c r="V1154" s="26"/>
      <c r="W1154" s="20"/>
      <c r="X1154" s="20"/>
      <c r="Y1154" s="22"/>
      <c r="Z1154" s="18"/>
      <c r="AA1154" s="18"/>
      <c r="AK1154" s="24"/>
      <c r="AL1154" s="20"/>
      <c r="AM1154" s="20"/>
      <c r="AN1154" s="22"/>
      <c r="AO1154" s="18"/>
    </row>
    <row r="1155" spans="22:41" x14ac:dyDescent="0.25">
      <c r="V1155" s="26"/>
      <c r="W1155" s="20"/>
      <c r="X1155" s="20"/>
      <c r="Y1155" s="22"/>
      <c r="Z1155" s="18"/>
      <c r="AA1155" s="18"/>
      <c r="AK1155" s="24"/>
      <c r="AL1155" s="20"/>
      <c r="AM1155" s="20"/>
      <c r="AN1155" s="22"/>
      <c r="AO1155" s="18"/>
    </row>
    <row r="1156" spans="22:41" x14ac:dyDescent="0.25">
      <c r="V1156" s="26"/>
      <c r="W1156" s="20"/>
      <c r="X1156" s="20"/>
      <c r="Y1156" s="22"/>
      <c r="Z1156" s="18"/>
      <c r="AA1156" s="18"/>
      <c r="AK1156" s="24"/>
      <c r="AL1156" s="20"/>
      <c r="AM1156" s="20"/>
      <c r="AN1156" s="22"/>
      <c r="AO1156" s="18"/>
    </row>
    <row r="1157" spans="22:41" x14ac:dyDescent="0.25">
      <c r="V1157" s="26"/>
      <c r="W1157" s="20"/>
      <c r="X1157" s="20"/>
      <c r="Y1157" s="22"/>
      <c r="Z1157" s="18"/>
      <c r="AA1157" s="18"/>
      <c r="AK1157" s="24"/>
      <c r="AL1157" s="20"/>
      <c r="AM1157" s="20"/>
      <c r="AN1157" s="22"/>
      <c r="AO1157" s="18"/>
    </row>
    <row r="1158" spans="22:41" x14ac:dyDescent="0.25">
      <c r="V1158" s="26"/>
      <c r="W1158" s="20"/>
      <c r="X1158" s="20"/>
      <c r="Y1158" s="22"/>
      <c r="Z1158" s="18"/>
      <c r="AA1158" s="18"/>
      <c r="AK1158" s="24"/>
      <c r="AL1158" s="20"/>
      <c r="AM1158" s="20"/>
      <c r="AN1158" s="22"/>
      <c r="AO1158" s="18"/>
    </row>
    <row r="1159" spans="22:41" x14ac:dyDescent="0.25">
      <c r="V1159" s="26"/>
      <c r="W1159" s="20"/>
      <c r="X1159" s="20"/>
      <c r="Y1159" s="22"/>
      <c r="Z1159" s="18"/>
      <c r="AA1159" s="18"/>
      <c r="AK1159" s="24"/>
      <c r="AL1159" s="20"/>
      <c r="AM1159" s="20"/>
      <c r="AN1159" s="22"/>
      <c r="AO1159" s="18"/>
    </row>
    <row r="1160" spans="22:41" x14ac:dyDescent="0.25">
      <c r="V1160" s="26"/>
      <c r="W1160" s="20"/>
      <c r="X1160" s="20"/>
      <c r="Y1160" s="22"/>
      <c r="Z1160" s="18"/>
      <c r="AA1160" s="18"/>
      <c r="AK1160" s="24"/>
      <c r="AL1160" s="20"/>
      <c r="AM1160" s="20"/>
      <c r="AN1160" s="22"/>
      <c r="AO1160" s="18"/>
    </row>
    <row r="1161" spans="22:41" x14ac:dyDescent="0.25">
      <c r="V1161" s="26"/>
      <c r="W1161" s="20"/>
      <c r="X1161" s="20"/>
      <c r="Y1161" s="22"/>
      <c r="Z1161" s="18"/>
      <c r="AA1161" s="18"/>
      <c r="AK1161" s="24"/>
      <c r="AL1161" s="20"/>
      <c r="AM1161" s="20"/>
      <c r="AN1161" s="22"/>
      <c r="AO1161" s="18"/>
    </row>
    <row r="1162" spans="22:41" x14ac:dyDescent="0.25">
      <c r="V1162" s="26"/>
      <c r="W1162" s="20"/>
      <c r="X1162" s="20"/>
      <c r="Y1162" s="22"/>
      <c r="Z1162" s="18"/>
      <c r="AA1162" s="18"/>
      <c r="AK1162" s="24"/>
      <c r="AL1162" s="20"/>
      <c r="AM1162" s="20"/>
      <c r="AN1162" s="22"/>
      <c r="AO1162" s="18"/>
    </row>
    <row r="1163" spans="22:41" x14ac:dyDescent="0.25">
      <c r="V1163" s="26"/>
      <c r="W1163" s="20"/>
      <c r="X1163" s="20"/>
      <c r="Y1163" s="22"/>
      <c r="Z1163" s="18"/>
      <c r="AA1163" s="18"/>
      <c r="AK1163" s="24"/>
      <c r="AL1163" s="20"/>
      <c r="AM1163" s="20"/>
      <c r="AN1163" s="22"/>
      <c r="AO1163" s="18"/>
    </row>
    <row r="1164" spans="22:41" x14ac:dyDescent="0.25">
      <c r="V1164" s="26"/>
      <c r="W1164" s="20"/>
      <c r="X1164" s="20"/>
      <c r="Y1164" s="22"/>
      <c r="Z1164" s="18"/>
      <c r="AA1164" s="18"/>
      <c r="AK1164" s="24"/>
      <c r="AL1164" s="20"/>
      <c r="AM1164" s="20"/>
      <c r="AN1164" s="22"/>
      <c r="AO1164" s="18"/>
    </row>
    <row r="1165" spans="22:41" x14ac:dyDescent="0.25">
      <c r="V1165" s="26"/>
      <c r="W1165" s="20"/>
      <c r="X1165" s="20"/>
      <c r="Y1165" s="22"/>
      <c r="Z1165" s="18"/>
      <c r="AA1165" s="18"/>
      <c r="AK1165" s="24"/>
      <c r="AL1165" s="20"/>
      <c r="AM1165" s="20"/>
      <c r="AN1165" s="22"/>
      <c r="AO1165" s="18"/>
    </row>
    <row r="1166" spans="22:41" x14ac:dyDescent="0.25">
      <c r="V1166" s="26"/>
      <c r="W1166" s="20"/>
      <c r="X1166" s="20"/>
      <c r="Y1166" s="22"/>
      <c r="Z1166" s="18"/>
      <c r="AA1166" s="18"/>
      <c r="AK1166" s="24"/>
      <c r="AL1166" s="20"/>
      <c r="AM1166" s="20"/>
      <c r="AN1166" s="22"/>
      <c r="AO1166" s="18"/>
    </row>
    <row r="1167" spans="22:41" x14ac:dyDescent="0.25">
      <c r="V1167" s="26"/>
      <c r="W1167" s="20"/>
      <c r="X1167" s="20"/>
      <c r="Y1167" s="22"/>
      <c r="Z1167" s="18"/>
      <c r="AA1167" s="18"/>
      <c r="AK1167" s="24"/>
      <c r="AL1167" s="20"/>
      <c r="AM1167" s="20"/>
      <c r="AN1167" s="22"/>
      <c r="AO1167" s="18"/>
    </row>
    <row r="1168" spans="22:41" x14ac:dyDescent="0.25">
      <c r="V1168" s="26"/>
      <c r="W1168" s="20"/>
      <c r="X1168" s="20"/>
      <c r="Y1168" s="22"/>
      <c r="Z1168" s="18"/>
      <c r="AA1168" s="18"/>
      <c r="AK1168" s="24"/>
      <c r="AL1168" s="20"/>
      <c r="AM1168" s="20"/>
      <c r="AN1168" s="22"/>
      <c r="AO1168" s="18"/>
    </row>
    <row r="1169" spans="22:41" x14ac:dyDescent="0.25">
      <c r="V1169" s="26"/>
      <c r="W1169" s="20"/>
      <c r="X1169" s="20"/>
      <c r="Y1169" s="22"/>
      <c r="Z1169" s="18"/>
      <c r="AA1169" s="18"/>
      <c r="AK1169" s="24"/>
      <c r="AL1169" s="20"/>
      <c r="AM1169" s="20"/>
      <c r="AN1169" s="22"/>
      <c r="AO1169" s="18"/>
    </row>
    <row r="1170" spans="22:41" x14ac:dyDescent="0.25">
      <c r="V1170" s="26"/>
      <c r="W1170" s="20"/>
      <c r="X1170" s="20"/>
      <c r="Y1170" s="22"/>
      <c r="Z1170" s="18"/>
      <c r="AA1170" s="18"/>
      <c r="AK1170" s="24"/>
      <c r="AL1170" s="20"/>
      <c r="AM1170" s="20"/>
      <c r="AN1170" s="22"/>
      <c r="AO1170" s="18"/>
    </row>
    <row r="1171" spans="22:41" x14ac:dyDescent="0.25">
      <c r="V1171" s="30"/>
      <c r="W1171" s="20"/>
      <c r="X1171" s="20"/>
      <c r="Y1171" s="22"/>
      <c r="Z1171" s="23"/>
      <c r="AA1171" s="23"/>
      <c r="AK1171" s="24"/>
      <c r="AL1171" s="20"/>
      <c r="AM1171" s="20"/>
      <c r="AN1171" s="22"/>
      <c r="AO1171" s="18"/>
    </row>
    <row r="1172" spans="22:41" x14ac:dyDescent="0.25">
      <c r="V1172" s="26"/>
      <c r="W1172" s="20"/>
      <c r="X1172" s="20"/>
      <c r="Y1172" s="22"/>
      <c r="Z1172" s="18"/>
      <c r="AA1172" s="18"/>
      <c r="AK1172" s="24"/>
      <c r="AL1172" s="20"/>
      <c r="AM1172" s="20"/>
      <c r="AN1172" s="22"/>
      <c r="AO1172" s="18"/>
    </row>
    <row r="1173" spans="22:41" x14ac:dyDescent="0.25">
      <c r="V1173" s="26"/>
      <c r="W1173" s="20"/>
      <c r="X1173" s="20"/>
      <c r="Y1173" s="22"/>
      <c r="Z1173" s="18"/>
      <c r="AA1173" s="18"/>
      <c r="AK1173" s="24"/>
      <c r="AL1173" s="20"/>
      <c r="AM1173" s="20"/>
      <c r="AN1173" s="22"/>
      <c r="AO1173" s="18"/>
    </row>
    <row r="1174" spans="22:41" x14ac:dyDescent="0.25">
      <c r="V1174" s="26"/>
      <c r="W1174" s="20"/>
      <c r="X1174" s="20"/>
      <c r="Y1174" s="22"/>
      <c r="Z1174" s="18"/>
      <c r="AA1174" s="18"/>
      <c r="AK1174" s="24"/>
      <c r="AL1174" s="20"/>
      <c r="AM1174" s="20"/>
      <c r="AN1174" s="22"/>
      <c r="AO1174" s="18"/>
    </row>
    <row r="1175" spans="22:41" x14ac:dyDescent="0.25">
      <c r="V1175" s="26"/>
      <c r="W1175" s="20"/>
      <c r="X1175" s="20"/>
      <c r="Y1175" s="22"/>
      <c r="Z1175" s="18"/>
      <c r="AA1175" s="18"/>
      <c r="AK1175" s="24"/>
      <c r="AL1175" s="20"/>
      <c r="AM1175" s="20"/>
      <c r="AN1175" s="22"/>
      <c r="AO1175" s="18"/>
    </row>
    <row r="1176" spans="22:41" x14ac:dyDescent="0.25">
      <c r="V1176" s="26"/>
      <c r="W1176" s="20"/>
      <c r="X1176" s="20"/>
      <c r="Y1176" s="22"/>
      <c r="Z1176" s="18"/>
      <c r="AA1176" s="18"/>
      <c r="AK1176" s="24"/>
      <c r="AL1176" s="20"/>
      <c r="AM1176" s="20"/>
      <c r="AN1176" s="22"/>
      <c r="AO1176" s="18"/>
    </row>
    <row r="1177" spans="22:41" x14ac:dyDescent="0.25">
      <c r="V1177" s="26"/>
      <c r="W1177" s="20"/>
      <c r="X1177" s="20"/>
      <c r="Y1177" s="22"/>
      <c r="Z1177" s="18"/>
      <c r="AA1177" s="18"/>
      <c r="AK1177" s="24"/>
      <c r="AL1177" s="20"/>
      <c r="AM1177" s="20"/>
      <c r="AN1177" s="22"/>
      <c r="AO1177" s="18"/>
    </row>
    <row r="1178" spans="22:41" x14ac:dyDescent="0.25">
      <c r="V1178" s="26"/>
      <c r="W1178" s="20"/>
      <c r="X1178" s="20"/>
      <c r="Y1178" s="22"/>
      <c r="Z1178" s="18"/>
      <c r="AA1178" s="18"/>
      <c r="AK1178" s="24"/>
      <c r="AL1178" s="20"/>
      <c r="AM1178" s="20"/>
      <c r="AN1178" s="22"/>
      <c r="AO1178" s="18"/>
    </row>
    <row r="1179" spans="22:41" x14ac:dyDescent="0.25">
      <c r="V1179" s="26"/>
      <c r="W1179" s="20"/>
      <c r="X1179" s="20"/>
      <c r="Y1179" s="22"/>
      <c r="Z1179" s="18"/>
      <c r="AA1179" s="18"/>
      <c r="AK1179" s="24"/>
      <c r="AL1179" s="20"/>
      <c r="AM1179" s="20"/>
      <c r="AN1179" s="22"/>
      <c r="AO1179" s="18"/>
    </row>
    <row r="1180" spans="22:41" x14ac:dyDescent="0.25">
      <c r="V1180" s="26"/>
      <c r="W1180" s="20"/>
      <c r="X1180" s="20"/>
      <c r="Y1180" s="22"/>
      <c r="Z1180" s="18"/>
      <c r="AA1180" s="18"/>
      <c r="AK1180" s="24"/>
      <c r="AL1180" s="20"/>
      <c r="AM1180" s="20"/>
      <c r="AN1180" s="22"/>
      <c r="AO1180" s="18"/>
    </row>
    <row r="1181" spans="22:41" x14ac:dyDescent="0.25">
      <c r="V1181" s="26"/>
      <c r="W1181" s="20"/>
      <c r="X1181" s="20"/>
      <c r="Y1181" s="22"/>
      <c r="Z1181" s="18"/>
      <c r="AA1181" s="18"/>
      <c r="AK1181" s="24"/>
      <c r="AL1181" s="20"/>
      <c r="AM1181" s="20"/>
      <c r="AN1181" s="22"/>
      <c r="AO1181" s="18"/>
    </row>
    <row r="1182" spans="22:41" x14ac:dyDescent="0.25">
      <c r="V1182" s="26"/>
      <c r="W1182" s="20"/>
      <c r="X1182" s="20"/>
      <c r="Y1182" s="22"/>
      <c r="Z1182" s="18"/>
      <c r="AA1182" s="18"/>
      <c r="AK1182" s="24"/>
      <c r="AL1182" s="20"/>
      <c r="AM1182" s="20"/>
      <c r="AN1182" s="22"/>
      <c r="AO1182" s="18"/>
    </row>
    <row r="1183" spans="22:41" x14ac:dyDescent="0.25">
      <c r="V1183" s="26"/>
      <c r="W1183" s="20"/>
      <c r="X1183" s="20"/>
      <c r="Y1183" s="22"/>
      <c r="Z1183" s="18"/>
      <c r="AA1183" s="18"/>
      <c r="AK1183" s="24"/>
      <c r="AL1183" s="20"/>
      <c r="AM1183" s="20"/>
      <c r="AN1183" s="22"/>
      <c r="AO1183" s="18"/>
    </row>
    <row r="1184" spans="22:41" x14ac:dyDescent="0.25">
      <c r="V1184" s="26"/>
      <c r="W1184" s="20"/>
      <c r="X1184" s="20"/>
      <c r="Y1184" s="22"/>
      <c r="Z1184" s="18"/>
      <c r="AA1184" s="18"/>
      <c r="AK1184" s="19"/>
      <c r="AL1184" s="20"/>
      <c r="AM1184" s="20"/>
      <c r="AN1184" s="22"/>
      <c r="AO1184" s="23"/>
    </row>
    <row r="1185" spans="22:41" x14ac:dyDescent="0.25">
      <c r="V1185" s="26"/>
      <c r="W1185" s="20"/>
      <c r="X1185" s="20"/>
      <c r="Y1185" s="22"/>
      <c r="Z1185" s="18"/>
      <c r="AA1185" s="18"/>
      <c r="AK1185" s="24"/>
      <c r="AL1185" s="20"/>
      <c r="AM1185" s="20"/>
      <c r="AN1185" s="22"/>
      <c r="AO1185" s="18"/>
    </row>
    <row r="1186" spans="22:41" x14ac:dyDescent="0.25">
      <c r="V1186" s="26"/>
      <c r="W1186" s="20"/>
      <c r="X1186" s="20"/>
      <c r="Y1186" s="22"/>
      <c r="Z1186" s="18"/>
      <c r="AA1186" s="18"/>
      <c r="AK1186" s="24"/>
      <c r="AL1186" s="20"/>
      <c r="AM1186" s="20"/>
      <c r="AN1186" s="22"/>
      <c r="AO1186" s="18"/>
    </row>
    <row r="1187" spans="22:41" x14ac:dyDescent="0.25">
      <c r="V1187" s="26"/>
      <c r="W1187" s="20"/>
      <c r="X1187" s="20"/>
      <c r="Y1187" s="22"/>
      <c r="Z1187" s="18"/>
      <c r="AA1187" s="18"/>
      <c r="AK1187" s="24"/>
      <c r="AL1187" s="20"/>
      <c r="AM1187" s="20"/>
      <c r="AN1187" s="22"/>
      <c r="AO1187" s="18"/>
    </row>
    <row r="1188" spans="22:41" x14ac:dyDescent="0.25">
      <c r="V1188" s="26"/>
      <c r="W1188" s="20"/>
      <c r="X1188" s="20"/>
      <c r="Y1188" s="22"/>
      <c r="Z1188" s="18"/>
      <c r="AA1188" s="18"/>
      <c r="AK1188" s="24"/>
      <c r="AL1188" s="20"/>
      <c r="AM1188" s="20"/>
      <c r="AN1188" s="22"/>
      <c r="AO1188" s="18"/>
    </row>
    <row r="1189" spans="22:41" x14ac:dyDescent="0.25">
      <c r="V1189" s="26"/>
      <c r="W1189" s="20"/>
      <c r="X1189" s="20"/>
      <c r="Y1189" s="22"/>
      <c r="Z1189" s="18"/>
      <c r="AA1189" s="18"/>
      <c r="AK1189" s="24"/>
      <c r="AL1189" s="20"/>
      <c r="AM1189" s="20"/>
      <c r="AN1189" s="22"/>
      <c r="AO1189" s="18"/>
    </row>
    <row r="1190" spans="22:41" x14ac:dyDescent="0.25">
      <c r="V1190" s="26"/>
      <c r="W1190" s="20"/>
      <c r="X1190" s="20"/>
      <c r="Y1190" s="22"/>
      <c r="Z1190" s="18"/>
      <c r="AA1190" s="18"/>
      <c r="AK1190" s="24"/>
      <c r="AL1190" s="20"/>
      <c r="AM1190" s="20"/>
      <c r="AN1190" s="22"/>
      <c r="AO1190" s="18"/>
    </row>
    <row r="1191" spans="22:41" x14ac:dyDescent="0.25">
      <c r="V1191" s="26"/>
      <c r="W1191" s="20"/>
      <c r="X1191" s="20"/>
      <c r="Y1191" s="22"/>
      <c r="Z1191" s="18"/>
      <c r="AA1191" s="18"/>
      <c r="AK1191" s="24"/>
      <c r="AL1191" s="20"/>
      <c r="AM1191" s="20"/>
      <c r="AN1191" s="22"/>
      <c r="AO1191" s="18"/>
    </row>
    <row r="1192" spans="22:41" x14ac:dyDescent="0.25">
      <c r="V1192" s="26"/>
      <c r="W1192" s="20"/>
      <c r="X1192" s="20"/>
      <c r="Y1192" s="22"/>
      <c r="Z1192" s="18"/>
      <c r="AA1192" s="18"/>
      <c r="AK1192" s="24"/>
      <c r="AL1192" s="20"/>
      <c r="AM1192" s="20"/>
      <c r="AN1192" s="22"/>
      <c r="AO1192" s="18"/>
    </row>
    <row r="1193" spans="22:41" x14ac:dyDescent="0.25">
      <c r="V1193" s="26"/>
      <c r="W1193" s="20"/>
      <c r="X1193" s="20"/>
      <c r="Y1193" s="22"/>
      <c r="Z1193" s="18"/>
      <c r="AA1193" s="18"/>
      <c r="AK1193" s="24"/>
      <c r="AL1193" s="20"/>
      <c r="AM1193" s="20"/>
      <c r="AN1193" s="22"/>
      <c r="AO1193" s="18"/>
    </row>
    <row r="1194" spans="22:41" x14ac:dyDescent="0.25">
      <c r="V1194" s="26"/>
      <c r="W1194" s="20"/>
      <c r="X1194" s="20"/>
      <c r="Y1194" s="22"/>
      <c r="Z1194" s="18"/>
      <c r="AA1194" s="18"/>
      <c r="AK1194" s="24"/>
      <c r="AL1194" s="20"/>
      <c r="AM1194" s="20"/>
      <c r="AN1194" s="22"/>
      <c r="AO1194" s="18"/>
    </row>
    <row r="1195" spans="22:41" x14ac:dyDescent="0.25">
      <c r="V1195" s="26"/>
      <c r="W1195" s="20"/>
      <c r="X1195" s="20"/>
      <c r="Y1195" s="22"/>
      <c r="Z1195" s="18"/>
      <c r="AA1195" s="18"/>
      <c r="AK1195" s="24"/>
      <c r="AL1195" s="20"/>
      <c r="AM1195" s="20"/>
      <c r="AN1195" s="22"/>
      <c r="AO1195" s="18"/>
    </row>
    <row r="1196" spans="22:41" x14ac:dyDescent="0.25">
      <c r="V1196" s="26"/>
      <c r="W1196" s="20"/>
      <c r="X1196" s="20"/>
      <c r="Y1196" s="22"/>
      <c r="Z1196" s="18"/>
      <c r="AA1196" s="18"/>
      <c r="AK1196" s="24"/>
      <c r="AL1196" s="20"/>
      <c r="AM1196" s="20"/>
      <c r="AN1196" s="22"/>
      <c r="AO1196" s="18"/>
    </row>
    <row r="1197" spans="22:41" x14ac:dyDescent="0.25">
      <c r="V1197" s="26"/>
      <c r="W1197" s="20"/>
      <c r="X1197" s="20"/>
      <c r="Y1197" s="22"/>
      <c r="Z1197" s="18"/>
      <c r="AA1197" s="18"/>
      <c r="AK1197" s="24"/>
      <c r="AL1197" s="20"/>
      <c r="AM1197" s="20"/>
      <c r="AN1197" s="22"/>
      <c r="AO1197" s="18"/>
    </row>
    <row r="1198" spans="22:41" x14ac:dyDescent="0.25">
      <c r="V1198" s="26"/>
      <c r="W1198" s="20"/>
      <c r="X1198" s="20"/>
      <c r="Y1198" s="22"/>
      <c r="Z1198" s="18"/>
      <c r="AA1198" s="18"/>
      <c r="AK1198" s="24"/>
      <c r="AL1198" s="20"/>
      <c r="AM1198" s="20"/>
      <c r="AN1198" s="22"/>
      <c r="AO1198" s="18"/>
    </row>
    <row r="1199" spans="22:41" x14ac:dyDescent="0.25">
      <c r="V1199" s="26"/>
      <c r="W1199" s="20"/>
      <c r="X1199" s="20"/>
      <c r="Y1199" s="22"/>
      <c r="Z1199" s="18"/>
      <c r="AA1199" s="18"/>
      <c r="AK1199" s="24"/>
      <c r="AL1199" s="20"/>
      <c r="AM1199" s="20"/>
      <c r="AN1199" s="22"/>
      <c r="AO1199" s="18"/>
    </row>
    <row r="1200" spans="22:41" x14ac:dyDescent="0.25">
      <c r="V1200" s="26"/>
      <c r="W1200" s="20"/>
      <c r="X1200" s="20"/>
      <c r="Y1200" s="22"/>
      <c r="Z1200" s="18"/>
      <c r="AA1200" s="18"/>
      <c r="AK1200" s="24"/>
      <c r="AL1200" s="20"/>
      <c r="AM1200" s="20"/>
      <c r="AN1200" s="22"/>
      <c r="AO1200" s="18"/>
    </row>
    <row r="1201" spans="22:41" x14ac:dyDescent="0.25">
      <c r="V1201" s="26"/>
      <c r="W1201" s="20"/>
      <c r="X1201" s="20"/>
      <c r="Y1201" s="22"/>
      <c r="Z1201" s="18"/>
      <c r="AA1201" s="18"/>
      <c r="AK1201" s="24"/>
      <c r="AL1201" s="20"/>
      <c r="AM1201" s="20"/>
      <c r="AN1201" s="22"/>
      <c r="AO1201" s="18"/>
    </row>
    <row r="1202" spans="22:41" x14ac:dyDescent="0.25">
      <c r="V1202" s="30"/>
      <c r="W1202" s="20"/>
      <c r="X1202" s="20"/>
      <c r="Y1202" s="22"/>
      <c r="Z1202" s="23"/>
      <c r="AA1202" s="23"/>
      <c r="AK1202" s="24"/>
      <c r="AL1202" s="20"/>
      <c r="AM1202" s="20"/>
      <c r="AN1202" s="22"/>
      <c r="AO1202" s="18"/>
    </row>
    <row r="1203" spans="22:41" x14ac:dyDescent="0.25">
      <c r="V1203" s="26"/>
      <c r="W1203" s="20"/>
      <c r="X1203" s="20"/>
      <c r="Y1203" s="22"/>
      <c r="Z1203" s="18"/>
      <c r="AA1203" s="18"/>
      <c r="AK1203" s="24"/>
      <c r="AL1203" s="20"/>
      <c r="AM1203" s="20"/>
      <c r="AN1203" s="22"/>
      <c r="AO1203" s="18"/>
    </row>
    <row r="1204" spans="22:41" x14ac:dyDescent="0.25">
      <c r="V1204" s="26"/>
      <c r="W1204" s="20"/>
      <c r="X1204" s="20"/>
      <c r="Y1204" s="22"/>
      <c r="Z1204" s="18"/>
      <c r="AA1204" s="18"/>
      <c r="AK1204" s="19"/>
      <c r="AL1204" s="20"/>
      <c r="AM1204" s="20"/>
      <c r="AN1204" s="22"/>
      <c r="AO1204" s="23"/>
    </row>
    <row r="1205" spans="22:41" x14ac:dyDescent="0.25">
      <c r="V1205" s="26"/>
      <c r="W1205" s="20"/>
      <c r="X1205" s="20"/>
      <c r="Y1205" s="22"/>
      <c r="Z1205" s="18"/>
      <c r="AA1205" s="18"/>
      <c r="AK1205" s="24"/>
      <c r="AL1205" s="20"/>
      <c r="AM1205" s="20"/>
      <c r="AN1205" s="22"/>
      <c r="AO1205" s="18"/>
    </row>
    <row r="1206" spans="22:41" x14ac:dyDescent="0.25">
      <c r="V1206" s="26"/>
      <c r="W1206" s="20"/>
      <c r="X1206" s="20"/>
      <c r="Y1206" s="22"/>
      <c r="Z1206" s="18"/>
      <c r="AA1206" s="18"/>
      <c r="AK1206" s="24"/>
      <c r="AL1206" s="20"/>
      <c r="AM1206" s="20"/>
      <c r="AN1206" s="22"/>
      <c r="AO1206" s="18"/>
    </row>
    <row r="1207" spans="22:41" x14ac:dyDescent="0.25">
      <c r="V1207" s="26"/>
      <c r="W1207" s="20"/>
      <c r="X1207" s="20"/>
      <c r="Y1207" s="22"/>
      <c r="Z1207" s="18"/>
      <c r="AA1207" s="18"/>
      <c r="AK1207" s="24"/>
      <c r="AL1207" s="20"/>
      <c r="AM1207" s="20"/>
      <c r="AN1207" s="22"/>
      <c r="AO1207" s="18"/>
    </row>
    <row r="1208" spans="22:41" x14ac:dyDescent="0.25">
      <c r="V1208" s="26"/>
      <c r="W1208" s="20"/>
      <c r="X1208" s="20"/>
      <c r="Y1208" s="22"/>
      <c r="Z1208" s="18"/>
      <c r="AA1208" s="18"/>
      <c r="AK1208" s="24"/>
      <c r="AL1208" s="20"/>
      <c r="AM1208" s="20"/>
      <c r="AN1208" s="22"/>
      <c r="AO1208" s="18"/>
    </row>
    <row r="1209" spans="22:41" x14ac:dyDescent="0.25">
      <c r="V1209" s="26"/>
      <c r="W1209" s="20"/>
      <c r="X1209" s="20"/>
      <c r="Y1209" s="22"/>
      <c r="Z1209" s="18"/>
      <c r="AA1209" s="18"/>
      <c r="AK1209" s="24"/>
      <c r="AL1209" s="20"/>
      <c r="AM1209" s="20"/>
      <c r="AN1209" s="22"/>
      <c r="AO1209" s="18"/>
    </row>
    <row r="1210" spans="22:41" x14ac:dyDescent="0.25">
      <c r="V1210" s="26"/>
      <c r="W1210" s="20"/>
      <c r="X1210" s="20"/>
      <c r="Y1210" s="22"/>
      <c r="Z1210" s="18"/>
      <c r="AA1210" s="18"/>
      <c r="AK1210" s="24"/>
      <c r="AL1210" s="20"/>
      <c r="AM1210" s="20"/>
      <c r="AN1210" s="22"/>
      <c r="AO1210" s="18"/>
    </row>
    <row r="1211" spans="22:41" x14ac:dyDescent="0.25">
      <c r="V1211" s="26"/>
      <c r="W1211" s="20"/>
      <c r="X1211" s="20"/>
      <c r="Y1211" s="22"/>
      <c r="Z1211" s="18"/>
      <c r="AA1211" s="18"/>
      <c r="AK1211" s="24"/>
      <c r="AL1211" s="20"/>
      <c r="AM1211" s="20"/>
      <c r="AN1211" s="22"/>
      <c r="AO1211" s="18"/>
    </row>
    <row r="1212" spans="22:41" x14ac:dyDescent="0.25">
      <c r="V1212" s="26"/>
      <c r="W1212" s="20"/>
      <c r="X1212" s="20"/>
      <c r="Y1212" s="22"/>
      <c r="Z1212" s="18"/>
      <c r="AA1212" s="18"/>
      <c r="AK1212" s="24"/>
      <c r="AL1212" s="20"/>
      <c r="AM1212" s="20"/>
      <c r="AN1212" s="22"/>
      <c r="AO1212" s="18"/>
    </row>
    <row r="1213" spans="22:41" x14ac:dyDescent="0.25">
      <c r="V1213" s="26"/>
      <c r="W1213" s="20"/>
      <c r="X1213" s="20"/>
      <c r="Y1213" s="22"/>
      <c r="Z1213" s="18"/>
      <c r="AA1213" s="18"/>
      <c r="AK1213" s="24"/>
      <c r="AL1213" s="20"/>
      <c r="AM1213" s="20"/>
      <c r="AN1213" s="22"/>
      <c r="AO1213" s="18"/>
    </row>
    <row r="1214" spans="22:41" x14ac:dyDescent="0.25">
      <c r="V1214" s="26"/>
      <c r="W1214" s="20"/>
      <c r="X1214" s="20"/>
      <c r="Y1214" s="22"/>
      <c r="Z1214" s="18"/>
      <c r="AA1214" s="18"/>
      <c r="AK1214" s="24"/>
      <c r="AL1214" s="20"/>
      <c r="AM1214" s="20"/>
      <c r="AN1214" s="22"/>
      <c r="AO1214" s="18"/>
    </row>
    <row r="1215" spans="22:41" x14ac:dyDescent="0.25">
      <c r="V1215" s="26"/>
      <c r="W1215" s="20"/>
      <c r="X1215" s="20"/>
      <c r="Y1215" s="22"/>
      <c r="Z1215" s="18"/>
      <c r="AA1215" s="18"/>
      <c r="AK1215" s="24"/>
      <c r="AL1215" s="20"/>
      <c r="AM1215" s="20"/>
      <c r="AN1215" s="22"/>
      <c r="AO1215" s="18"/>
    </row>
    <row r="1216" spans="22:41" x14ac:dyDescent="0.25">
      <c r="V1216" s="26"/>
      <c r="W1216" s="20"/>
      <c r="X1216" s="20"/>
      <c r="Y1216" s="22"/>
      <c r="Z1216" s="18"/>
      <c r="AA1216" s="18"/>
      <c r="AK1216" s="24"/>
      <c r="AL1216" s="20"/>
      <c r="AM1216" s="20"/>
      <c r="AN1216" s="22"/>
      <c r="AO1216" s="18"/>
    </row>
    <row r="1217" spans="22:41" x14ac:dyDescent="0.25">
      <c r="V1217" s="26"/>
      <c r="W1217" s="20"/>
      <c r="X1217" s="20"/>
      <c r="Y1217" s="22"/>
      <c r="Z1217" s="18"/>
      <c r="AA1217" s="18"/>
      <c r="AK1217" s="24"/>
      <c r="AL1217" s="20"/>
      <c r="AM1217" s="20"/>
      <c r="AN1217" s="22"/>
      <c r="AO1217" s="18"/>
    </row>
    <row r="1218" spans="22:41" x14ac:dyDescent="0.25">
      <c r="V1218" s="26"/>
      <c r="W1218" s="20"/>
      <c r="X1218" s="20"/>
      <c r="Y1218" s="22"/>
      <c r="Z1218" s="18"/>
      <c r="AA1218" s="18"/>
      <c r="AK1218" s="24"/>
      <c r="AL1218" s="20"/>
      <c r="AM1218" s="20"/>
      <c r="AN1218" s="22"/>
      <c r="AO1218" s="18"/>
    </row>
    <row r="1219" spans="22:41" x14ac:dyDescent="0.25">
      <c r="V1219" s="26"/>
      <c r="W1219" s="20"/>
      <c r="X1219" s="20"/>
      <c r="Y1219" s="22"/>
      <c r="Z1219" s="18"/>
      <c r="AA1219" s="18"/>
      <c r="AK1219" s="24"/>
      <c r="AL1219" s="20"/>
      <c r="AM1219" s="20"/>
      <c r="AN1219" s="22"/>
      <c r="AO1219" s="18"/>
    </row>
    <row r="1220" spans="22:41" x14ac:dyDescent="0.25">
      <c r="V1220" s="26"/>
      <c r="W1220" s="20"/>
      <c r="X1220" s="20"/>
      <c r="Y1220" s="22"/>
      <c r="Z1220" s="18"/>
      <c r="AA1220" s="18"/>
      <c r="AK1220" s="24"/>
      <c r="AL1220" s="20"/>
      <c r="AM1220" s="20"/>
      <c r="AN1220" s="22"/>
      <c r="AO1220" s="18"/>
    </row>
    <row r="1221" spans="22:41" x14ac:dyDescent="0.25">
      <c r="V1221" s="26"/>
      <c r="W1221" s="20"/>
      <c r="X1221" s="20"/>
      <c r="Y1221" s="22"/>
      <c r="Z1221" s="18"/>
      <c r="AA1221" s="18"/>
      <c r="AK1221" s="24"/>
      <c r="AL1221" s="20"/>
      <c r="AM1221" s="20"/>
      <c r="AN1221" s="22"/>
      <c r="AO1221" s="18"/>
    </row>
    <row r="1222" spans="22:41" x14ac:dyDescent="0.25">
      <c r="V1222" s="30"/>
      <c r="W1222" s="20"/>
      <c r="X1222" s="20"/>
      <c r="Y1222" s="22"/>
      <c r="Z1222" s="23"/>
      <c r="AA1222" s="23"/>
      <c r="AK1222" s="24"/>
      <c r="AL1222" s="20"/>
      <c r="AM1222" s="20"/>
      <c r="AN1222" s="22"/>
      <c r="AO1222" s="18"/>
    </row>
    <row r="1223" spans="22:41" x14ac:dyDescent="0.25">
      <c r="V1223" s="26"/>
      <c r="W1223" s="20"/>
      <c r="X1223" s="20"/>
      <c r="Y1223" s="22"/>
      <c r="Z1223" s="18"/>
      <c r="AA1223" s="18"/>
      <c r="AK1223" s="24"/>
      <c r="AL1223" s="20"/>
      <c r="AM1223" s="20"/>
      <c r="AN1223" s="22"/>
      <c r="AO1223" s="18"/>
    </row>
    <row r="1224" spans="22:41" x14ac:dyDescent="0.25">
      <c r="V1224" s="26"/>
      <c r="W1224" s="20"/>
      <c r="X1224" s="20"/>
      <c r="Y1224" s="22"/>
      <c r="Z1224" s="18"/>
      <c r="AA1224" s="18"/>
      <c r="AK1224" s="19"/>
      <c r="AL1224" s="20"/>
      <c r="AM1224" s="20"/>
      <c r="AN1224" s="22"/>
      <c r="AO1224" s="23"/>
    </row>
    <row r="1225" spans="22:41" x14ac:dyDescent="0.25">
      <c r="V1225" s="26"/>
      <c r="W1225" s="20"/>
      <c r="X1225" s="20"/>
      <c r="Y1225" s="22"/>
      <c r="Z1225" s="18"/>
      <c r="AA1225" s="18"/>
      <c r="AK1225" s="19"/>
      <c r="AL1225" s="20"/>
      <c r="AM1225" s="20"/>
      <c r="AN1225" s="22"/>
      <c r="AO1225" s="23"/>
    </row>
    <row r="1226" spans="22:41" x14ac:dyDescent="0.25">
      <c r="V1226" s="26"/>
      <c r="W1226" s="20"/>
      <c r="X1226" s="20"/>
      <c r="Y1226" s="22"/>
      <c r="Z1226" s="18"/>
      <c r="AA1226" s="18"/>
      <c r="AK1226" s="24"/>
      <c r="AL1226" s="20"/>
      <c r="AM1226" s="20"/>
      <c r="AN1226" s="22"/>
      <c r="AO1226" s="23"/>
    </row>
    <row r="1227" spans="22:41" x14ac:dyDescent="0.25">
      <c r="V1227" s="26"/>
      <c r="W1227" s="20"/>
      <c r="X1227" s="20"/>
      <c r="Y1227" s="22"/>
      <c r="Z1227" s="18"/>
      <c r="AA1227" s="18"/>
      <c r="AK1227" s="24"/>
      <c r="AL1227" s="20"/>
      <c r="AM1227" s="20"/>
      <c r="AN1227" s="22"/>
      <c r="AO1227" s="18"/>
    </row>
    <row r="1228" spans="22:41" x14ac:dyDescent="0.25">
      <c r="V1228" s="26"/>
      <c r="W1228" s="20"/>
      <c r="X1228" s="20"/>
      <c r="Y1228" s="22"/>
      <c r="Z1228" s="18"/>
      <c r="AA1228" s="18"/>
      <c r="AK1228" s="24"/>
      <c r="AL1228" s="20"/>
      <c r="AM1228" s="20"/>
      <c r="AN1228" s="22"/>
      <c r="AO1228" s="18"/>
    </row>
    <row r="1229" spans="22:41" x14ac:dyDescent="0.25">
      <c r="V1229" s="26"/>
      <c r="W1229" s="20"/>
      <c r="X1229" s="20"/>
      <c r="Y1229" s="22"/>
      <c r="Z1229" s="18"/>
      <c r="AA1229" s="18"/>
      <c r="AK1229" s="24"/>
      <c r="AL1229" s="20"/>
      <c r="AM1229" s="20"/>
      <c r="AN1229" s="22"/>
      <c r="AO1229" s="18"/>
    </row>
    <row r="1230" spans="22:41" x14ac:dyDescent="0.25">
      <c r="V1230" s="26"/>
      <c r="W1230" s="20"/>
      <c r="X1230" s="20"/>
      <c r="Y1230" s="22"/>
      <c r="Z1230" s="18"/>
      <c r="AA1230" s="18"/>
      <c r="AK1230" s="24"/>
      <c r="AL1230" s="20"/>
      <c r="AM1230" s="20"/>
      <c r="AN1230" s="22"/>
      <c r="AO1230" s="18"/>
    </row>
    <row r="1231" spans="22:41" x14ac:dyDescent="0.25">
      <c r="V1231" s="26"/>
      <c r="W1231" s="20"/>
      <c r="X1231" s="20"/>
      <c r="Y1231" s="22"/>
      <c r="Z1231" s="18"/>
      <c r="AA1231" s="18"/>
      <c r="AK1231" s="24"/>
      <c r="AL1231" s="20"/>
      <c r="AM1231" s="20"/>
      <c r="AN1231" s="22"/>
      <c r="AO1231" s="18"/>
    </row>
    <row r="1232" spans="22:41" x14ac:dyDescent="0.25">
      <c r="V1232" s="26"/>
      <c r="W1232" s="20"/>
      <c r="X1232" s="20"/>
      <c r="Y1232" s="22"/>
      <c r="Z1232" s="18"/>
      <c r="AA1232" s="18"/>
      <c r="AK1232" s="24"/>
      <c r="AL1232" s="20"/>
      <c r="AM1232" s="20"/>
      <c r="AN1232" s="22"/>
      <c r="AO1232" s="18"/>
    </row>
    <row r="1233" spans="22:41" x14ac:dyDescent="0.25">
      <c r="V1233" s="26"/>
      <c r="W1233" s="20"/>
      <c r="X1233" s="20"/>
      <c r="Y1233" s="22"/>
      <c r="Z1233" s="18"/>
      <c r="AA1233" s="18"/>
      <c r="AK1233" s="24"/>
      <c r="AL1233" s="20"/>
      <c r="AM1233" s="20"/>
      <c r="AN1233" s="22"/>
      <c r="AO1233" s="18"/>
    </row>
    <row r="1234" spans="22:41" x14ac:dyDescent="0.25">
      <c r="V1234" s="26"/>
      <c r="W1234" s="20"/>
      <c r="X1234" s="20"/>
      <c r="Y1234" s="22"/>
      <c r="Z1234" s="18"/>
      <c r="AA1234" s="18"/>
      <c r="AK1234" s="24"/>
      <c r="AL1234" s="20"/>
      <c r="AM1234" s="20"/>
      <c r="AN1234" s="22"/>
      <c r="AO1234" s="18"/>
    </row>
    <row r="1235" spans="22:41" x14ac:dyDescent="0.25">
      <c r="V1235" s="26"/>
      <c r="W1235" s="20"/>
      <c r="X1235" s="20"/>
      <c r="Y1235" s="22"/>
      <c r="Z1235" s="18"/>
      <c r="AA1235" s="18"/>
      <c r="AK1235" s="24"/>
      <c r="AL1235" s="20"/>
      <c r="AM1235" s="20"/>
      <c r="AN1235" s="22"/>
      <c r="AO1235" s="18"/>
    </row>
    <row r="1236" spans="22:41" x14ac:dyDescent="0.25">
      <c r="V1236" s="26"/>
      <c r="W1236" s="20"/>
      <c r="X1236" s="20"/>
      <c r="Y1236" s="22"/>
      <c r="Z1236" s="18"/>
      <c r="AA1236" s="18"/>
      <c r="AK1236" s="24"/>
      <c r="AL1236" s="20"/>
      <c r="AM1236" s="20"/>
      <c r="AN1236" s="22"/>
      <c r="AO1236" s="18"/>
    </row>
    <row r="1237" spans="22:41" x14ac:dyDescent="0.25">
      <c r="V1237" s="26"/>
      <c r="W1237" s="20"/>
      <c r="X1237" s="20"/>
      <c r="Y1237" s="22"/>
      <c r="Z1237" s="18"/>
      <c r="AA1237" s="18"/>
      <c r="AK1237" s="24"/>
      <c r="AL1237" s="20"/>
      <c r="AM1237" s="20"/>
      <c r="AN1237" s="22"/>
      <c r="AO1237" s="18"/>
    </row>
    <row r="1238" spans="22:41" x14ac:dyDescent="0.25">
      <c r="V1238" s="26"/>
      <c r="W1238" s="20"/>
      <c r="X1238" s="20"/>
      <c r="Y1238" s="22"/>
      <c r="Z1238" s="18"/>
      <c r="AA1238" s="18"/>
      <c r="AK1238" s="24"/>
      <c r="AL1238" s="20"/>
      <c r="AM1238" s="20"/>
      <c r="AN1238" s="22"/>
      <c r="AO1238" s="18"/>
    </row>
    <row r="1239" spans="22:41" x14ac:dyDescent="0.25">
      <c r="V1239" s="26"/>
      <c r="W1239" s="20"/>
      <c r="X1239" s="20"/>
      <c r="Y1239" s="22"/>
      <c r="Z1239" s="18"/>
      <c r="AA1239" s="18"/>
      <c r="AK1239" s="24"/>
      <c r="AL1239" s="20"/>
      <c r="AM1239" s="20"/>
      <c r="AN1239" s="22"/>
      <c r="AO1239" s="18"/>
    </row>
    <row r="1240" spans="22:41" x14ac:dyDescent="0.25">
      <c r="V1240" s="26"/>
      <c r="W1240" s="20"/>
      <c r="X1240" s="20"/>
      <c r="Y1240" s="22"/>
      <c r="Z1240" s="18"/>
      <c r="AA1240" s="18"/>
      <c r="AK1240" s="24"/>
      <c r="AL1240" s="20"/>
      <c r="AM1240" s="20"/>
      <c r="AN1240" s="22"/>
      <c r="AO1240" s="18"/>
    </row>
    <row r="1241" spans="22:41" x14ac:dyDescent="0.25">
      <c r="V1241" s="26"/>
      <c r="W1241" s="20"/>
      <c r="X1241" s="20"/>
      <c r="Y1241" s="22"/>
      <c r="Z1241" s="18"/>
      <c r="AA1241" s="18"/>
      <c r="AK1241" s="24"/>
      <c r="AL1241" s="20"/>
      <c r="AM1241" s="20"/>
      <c r="AN1241" s="22"/>
      <c r="AO1241" s="18"/>
    </row>
    <row r="1242" spans="22:41" x14ac:dyDescent="0.25">
      <c r="V1242" s="30"/>
      <c r="W1242" s="20"/>
      <c r="X1242" s="20"/>
      <c r="Y1242" s="22"/>
      <c r="Z1242" s="23"/>
      <c r="AA1242" s="23"/>
      <c r="AK1242" s="24"/>
      <c r="AL1242" s="20"/>
      <c r="AM1242" s="20"/>
      <c r="AN1242" s="22"/>
      <c r="AO1242" s="18"/>
    </row>
    <row r="1243" spans="22:41" x14ac:dyDescent="0.25">
      <c r="V1243" s="30"/>
      <c r="W1243" s="20"/>
      <c r="X1243" s="20"/>
      <c r="Y1243" s="22"/>
      <c r="Z1243" s="23"/>
      <c r="AA1243" s="23"/>
      <c r="AK1243" s="24"/>
      <c r="AL1243" s="20"/>
      <c r="AM1243" s="20"/>
      <c r="AN1243" s="22"/>
      <c r="AO1243" s="18"/>
    </row>
    <row r="1244" spans="22:41" x14ac:dyDescent="0.25">
      <c r="V1244" s="26"/>
      <c r="W1244" s="20"/>
      <c r="X1244" s="20"/>
      <c r="Y1244" s="22"/>
      <c r="Z1244" s="23"/>
      <c r="AA1244" s="23"/>
      <c r="AK1244" s="24"/>
      <c r="AL1244" s="20"/>
      <c r="AM1244" s="20"/>
      <c r="AN1244" s="22"/>
      <c r="AO1244" s="18"/>
    </row>
    <row r="1245" spans="22:41" x14ac:dyDescent="0.25">
      <c r="V1245" s="26"/>
      <c r="W1245" s="20"/>
      <c r="X1245" s="20"/>
      <c r="Y1245" s="22"/>
      <c r="Z1245" s="18"/>
      <c r="AA1245" s="18"/>
      <c r="AK1245" s="24"/>
      <c r="AL1245" s="20"/>
      <c r="AM1245" s="20"/>
      <c r="AN1245" s="22"/>
      <c r="AO1245" s="18"/>
    </row>
    <row r="1246" spans="22:41" x14ac:dyDescent="0.25">
      <c r="V1246" s="26"/>
      <c r="W1246" s="20"/>
      <c r="X1246" s="20"/>
      <c r="Y1246" s="22"/>
      <c r="Z1246" s="18"/>
      <c r="AA1246" s="18"/>
      <c r="AK1246" s="24"/>
      <c r="AL1246" s="20"/>
      <c r="AM1246" s="20"/>
      <c r="AN1246" s="22"/>
      <c r="AO1246" s="18"/>
    </row>
    <row r="1247" spans="22:41" x14ac:dyDescent="0.25">
      <c r="V1247" s="26"/>
      <c r="W1247" s="20"/>
      <c r="X1247" s="20"/>
      <c r="Y1247" s="22"/>
      <c r="Z1247" s="18"/>
      <c r="AA1247" s="18"/>
      <c r="AK1247" s="24"/>
      <c r="AL1247" s="20"/>
      <c r="AM1247" s="20"/>
      <c r="AN1247" s="22"/>
      <c r="AO1247" s="18"/>
    </row>
    <row r="1248" spans="22:41" x14ac:dyDescent="0.25">
      <c r="V1248" s="26"/>
      <c r="W1248" s="20"/>
      <c r="X1248" s="20"/>
      <c r="Y1248" s="22"/>
      <c r="Z1248" s="18"/>
      <c r="AA1248" s="18"/>
      <c r="AK1248" s="24"/>
      <c r="AL1248" s="20"/>
      <c r="AM1248" s="20"/>
      <c r="AN1248" s="22"/>
      <c r="AO1248" s="18"/>
    </row>
    <row r="1249" spans="22:41" x14ac:dyDescent="0.25">
      <c r="V1249" s="26"/>
      <c r="W1249" s="20"/>
      <c r="X1249" s="20"/>
      <c r="Y1249" s="22"/>
      <c r="Z1249" s="18"/>
      <c r="AA1249" s="18"/>
      <c r="AK1249" s="24"/>
      <c r="AL1249" s="20"/>
      <c r="AM1249" s="20"/>
      <c r="AN1249" s="22"/>
      <c r="AO1249" s="18"/>
    </row>
    <row r="1250" spans="22:41" x14ac:dyDescent="0.25">
      <c r="V1250" s="26"/>
      <c r="W1250" s="20"/>
      <c r="X1250" s="20"/>
      <c r="Y1250" s="22"/>
      <c r="Z1250" s="18"/>
      <c r="AA1250" s="18"/>
      <c r="AK1250" s="24"/>
      <c r="AL1250" s="20"/>
      <c r="AM1250" s="20"/>
      <c r="AN1250" s="22"/>
      <c r="AO1250" s="18"/>
    </row>
    <row r="1251" spans="22:41" x14ac:dyDescent="0.25">
      <c r="V1251" s="26"/>
      <c r="W1251" s="20"/>
      <c r="X1251" s="20"/>
      <c r="Y1251" s="22"/>
      <c r="Z1251" s="18"/>
      <c r="AA1251" s="18"/>
      <c r="AK1251" s="24"/>
      <c r="AL1251" s="20"/>
      <c r="AM1251" s="20"/>
      <c r="AN1251" s="22"/>
      <c r="AO1251" s="18"/>
    </row>
    <row r="1252" spans="22:41" x14ac:dyDescent="0.25">
      <c r="V1252" s="26"/>
      <c r="W1252" s="20"/>
      <c r="X1252" s="20"/>
      <c r="Y1252" s="22"/>
      <c r="Z1252" s="18"/>
      <c r="AA1252" s="18"/>
      <c r="AK1252" s="19"/>
      <c r="AL1252" s="20"/>
      <c r="AM1252" s="20"/>
      <c r="AN1252" s="22"/>
      <c r="AO1252" s="23"/>
    </row>
    <row r="1253" spans="22:41" x14ac:dyDescent="0.25">
      <c r="V1253" s="26"/>
      <c r="W1253" s="20"/>
      <c r="X1253" s="20"/>
      <c r="Y1253" s="22"/>
      <c r="Z1253" s="18"/>
      <c r="AA1253" s="18"/>
      <c r="AK1253" s="19"/>
      <c r="AL1253" s="20"/>
      <c r="AM1253" s="20"/>
      <c r="AN1253" s="22"/>
      <c r="AO1253" s="23"/>
    </row>
    <row r="1254" spans="22:41" x14ac:dyDescent="0.25">
      <c r="V1254" s="26"/>
      <c r="W1254" s="20"/>
      <c r="X1254" s="20"/>
      <c r="Y1254" s="22"/>
      <c r="Z1254" s="18"/>
      <c r="AA1254" s="18"/>
      <c r="AK1254" s="24"/>
      <c r="AL1254" s="20"/>
      <c r="AM1254" s="20"/>
      <c r="AN1254" s="22"/>
      <c r="AO1254" s="18"/>
    </row>
    <row r="1255" spans="22:41" x14ac:dyDescent="0.25">
      <c r="V1255" s="26"/>
      <c r="W1255" s="20"/>
      <c r="X1255" s="20"/>
      <c r="Y1255" s="22"/>
      <c r="Z1255" s="18"/>
      <c r="AA1255" s="18"/>
      <c r="AK1255" s="24"/>
      <c r="AL1255" s="20"/>
      <c r="AM1255" s="20"/>
      <c r="AN1255" s="22"/>
      <c r="AO1255" s="18"/>
    </row>
    <row r="1256" spans="22:41" x14ac:dyDescent="0.25">
      <c r="V1256" s="26"/>
      <c r="W1256" s="20"/>
      <c r="X1256" s="20"/>
      <c r="Y1256" s="22"/>
      <c r="Z1256" s="18"/>
      <c r="AA1256" s="18"/>
      <c r="AK1256" s="24"/>
      <c r="AL1256" s="20"/>
      <c r="AM1256" s="20"/>
      <c r="AN1256" s="22"/>
      <c r="AO1256" s="18"/>
    </row>
    <row r="1257" spans="22:41" x14ac:dyDescent="0.25">
      <c r="V1257" s="26"/>
      <c r="W1257" s="20"/>
      <c r="X1257" s="20"/>
      <c r="Y1257" s="22"/>
      <c r="Z1257" s="18"/>
      <c r="AA1257" s="18"/>
      <c r="AK1257" s="24"/>
      <c r="AL1257" s="20"/>
      <c r="AM1257" s="20"/>
      <c r="AN1257" s="22"/>
      <c r="AO1257" s="18"/>
    </row>
    <row r="1258" spans="22:41" x14ac:dyDescent="0.25">
      <c r="V1258" s="26"/>
      <c r="W1258" s="20"/>
      <c r="X1258" s="20"/>
      <c r="Y1258" s="22"/>
      <c r="Z1258" s="18"/>
      <c r="AA1258" s="18"/>
      <c r="AK1258" s="24"/>
      <c r="AL1258" s="20"/>
      <c r="AM1258" s="20"/>
      <c r="AN1258" s="22"/>
      <c r="AO1258" s="23"/>
    </row>
    <row r="1259" spans="22:41" x14ac:dyDescent="0.25">
      <c r="V1259" s="26"/>
      <c r="W1259" s="20"/>
      <c r="X1259" s="20"/>
      <c r="Y1259" s="22"/>
      <c r="Z1259" s="18"/>
      <c r="AA1259" s="18"/>
      <c r="AK1259" s="24"/>
      <c r="AL1259" s="20"/>
      <c r="AM1259" s="20"/>
      <c r="AN1259" s="22"/>
      <c r="AO1259" s="18"/>
    </row>
    <row r="1260" spans="22:41" x14ac:dyDescent="0.25">
      <c r="V1260" s="26"/>
      <c r="W1260" s="20"/>
      <c r="X1260" s="20"/>
      <c r="Y1260" s="22"/>
      <c r="Z1260" s="18"/>
      <c r="AA1260" s="18"/>
      <c r="AK1260" s="24"/>
      <c r="AL1260" s="20"/>
      <c r="AM1260" s="20"/>
      <c r="AN1260" s="22"/>
      <c r="AO1260" s="18"/>
    </row>
    <row r="1261" spans="22:41" x14ac:dyDescent="0.25">
      <c r="V1261" s="26"/>
      <c r="W1261" s="20"/>
      <c r="X1261" s="20"/>
      <c r="Y1261" s="22"/>
      <c r="Z1261" s="18"/>
      <c r="AA1261" s="18"/>
      <c r="AK1261" s="24"/>
      <c r="AL1261" s="20"/>
      <c r="AM1261" s="20"/>
      <c r="AN1261" s="22"/>
      <c r="AO1261" s="18"/>
    </row>
    <row r="1262" spans="22:41" x14ac:dyDescent="0.25">
      <c r="V1262" s="26"/>
      <c r="W1262" s="20"/>
      <c r="X1262" s="20"/>
      <c r="Y1262" s="22"/>
      <c r="Z1262" s="18"/>
      <c r="AA1262" s="18"/>
      <c r="AK1262" s="24"/>
      <c r="AL1262" s="20"/>
      <c r="AM1262" s="20"/>
      <c r="AN1262" s="22"/>
      <c r="AO1262" s="18"/>
    </row>
    <row r="1263" spans="22:41" x14ac:dyDescent="0.25">
      <c r="V1263" s="26"/>
      <c r="W1263" s="20"/>
      <c r="X1263" s="20"/>
      <c r="Y1263" s="22"/>
      <c r="Z1263" s="18"/>
      <c r="AA1263" s="18"/>
      <c r="AK1263" s="24"/>
      <c r="AL1263" s="20"/>
      <c r="AM1263" s="20"/>
      <c r="AN1263" s="22"/>
      <c r="AO1263" s="18"/>
    </row>
    <row r="1264" spans="22:41" x14ac:dyDescent="0.25">
      <c r="V1264" s="26"/>
      <c r="W1264" s="20"/>
      <c r="X1264" s="20"/>
      <c r="Y1264" s="22"/>
      <c r="Z1264" s="18"/>
      <c r="AA1264" s="18"/>
      <c r="AK1264" s="24"/>
      <c r="AL1264" s="20"/>
      <c r="AM1264" s="20"/>
      <c r="AN1264" s="22"/>
      <c r="AO1264" s="18"/>
    </row>
    <row r="1265" spans="22:41" x14ac:dyDescent="0.25">
      <c r="V1265" s="26"/>
      <c r="W1265" s="20"/>
      <c r="X1265" s="20"/>
      <c r="Y1265" s="22"/>
      <c r="Z1265" s="18"/>
      <c r="AA1265" s="18"/>
      <c r="AK1265" s="24"/>
      <c r="AL1265" s="20"/>
      <c r="AM1265" s="20"/>
      <c r="AN1265" s="22"/>
      <c r="AO1265" s="18"/>
    </row>
    <row r="1266" spans="22:41" x14ac:dyDescent="0.25">
      <c r="V1266" s="26"/>
      <c r="W1266" s="20"/>
      <c r="X1266" s="20"/>
      <c r="Y1266" s="22"/>
      <c r="Z1266" s="18"/>
      <c r="AA1266" s="18"/>
      <c r="AK1266" s="24"/>
      <c r="AL1266" s="20"/>
      <c r="AM1266" s="20"/>
      <c r="AN1266" s="22"/>
      <c r="AO1266" s="18"/>
    </row>
    <row r="1267" spans="22:41" x14ac:dyDescent="0.25">
      <c r="V1267" s="26"/>
      <c r="W1267" s="20"/>
      <c r="X1267" s="20"/>
      <c r="Y1267" s="22"/>
      <c r="Z1267" s="18"/>
      <c r="AA1267" s="18"/>
      <c r="AK1267" s="24"/>
      <c r="AL1267" s="20"/>
      <c r="AM1267" s="20"/>
      <c r="AN1267" s="22"/>
      <c r="AO1267" s="18"/>
    </row>
    <row r="1268" spans="22:41" x14ac:dyDescent="0.25">
      <c r="V1268" s="26"/>
      <c r="W1268" s="20"/>
      <c r="X1268" s="20"/>
      <c r="Y1268" s="22"/>
      <c r="Z1268" s="18"/>
      <c r="AA1268" s="18"/>
      <c r="AK1268" s="24"/>
      <c r="AL1268" s="20"/>
      <c r="AM1268" s="20"/>
      <c r="AN1268" s="22"/>
      <c r="AO1268" s="18"/>
    </row>
    <row r="1269" spans="22:41" x14ac:dyDescent="0.25">
      <c r="V1269" s="26"/>
      <c r="W1269" s="20"/>
      <c r="X1269" s="20"/>
      <c r="Y1269" s="22"/>
      <c r="Z1269" s="18"/>
      <c r="AA1269" s="18"/>
      <c r="AK1269" s="24"/>
      <c r="AL1269" s="20"/>
      <c r="AM1269" s="20"/>
      <c r="AN1269" s="22"/>
      <c r="AO1269" s="18"/>
    </row>
    <row r="1270" spans="22:41" x14ac:dyDescent="0.25">
      <c r="V1270" s="30"/>
      <c r="W1270" s="20"/>
      <c r="X1270" s="20"/>
      <c r="Y1270" s="22"/>
      <c r="Z1270" s="23"/>
      <c r="AA1270" s="23"/>
      <c r="AK1270" s="24"/>
      <c r="AL1270" s="20"/>
      <c r="AM1270" s="20"/>
      <c r="AN1270" s="22"/>
      <c r="AO1270" s="18"/>
    </row>
    <row r="1271" spans="22:41" x14ac:dyDescent="0.25">
      <c r="V1271" s="30"/>
      <c r="W1271" s="20"/>
      <c r="X1271" s="20"/>
      <c r="Y1271" s="22"/>
      <c r="Z1271" s="23"/>
      <c r="AA1271" s="23"/>
      <c r="AK1271" s="24"/>
      <c r="AL1271" s="20"/>
      <c r="AM1271" s="20"/>
      <c r="AN1271" s="22"/>
      <c r="AO1271" s="18"/>
    </row>
    <row r="1272" spans="22:41" x14ac:dyDescent="0.25">
      <c r="V1272" s="26"/>
      <c r="W1272" s="20"/>
      <c r="X1272" s="20"/>
      <c r="Y1272" s="22"/>
      <c r="Z1272" s="18"/>
      <c r="AA1272" s="18"/>
      <c r="AK1272" s="24"/>
      <c r="AL1272" s="20"/>
      <c r="AM1272" s="20"/>
      <c r="AN1272" s="22"/>
      <c r="AO1272" s="18"/>
    </row>
    <row r="1273" spans="22:41" x14ac:dyDescent="0.25">
      <c r="V1273" s="26"/>
      <c r="W1273" s="20"/>
      <c r="X1273" s="20"/>
      <c r="Y1273" s="22"/>
      <c r="Z1273" s="18"/>
      <c r="AA1273" s="18"/>
      <c r="AK1273" s="24"/>
      <c r="AL1273" s="20"/>
      <c r="AM1273" s="20"/>
      <c r="AN1273" s="22"/>
      <c r="AO1273" s="18"/>
    </row>
    <row r="1274" spans="22:41" x14ac:dyDescent="0.25">
      <c r="V1274" s="26"/>
      <c r="W1274" s="20"/>
      <c r="X1274" s="20"/>
      <c r="Y1274" s="22"/>
      <c r="Z1274" s="18"/>
      <c r="AA1274" s="18"/>
      <c r="AK1274" s="24"/>
      <c r="AL1274" s="20"/>
      <c r="AM1274" s="20"/>
      <c r="AN1274" s="22"/>
      <c r="AO1274" s="18"/>
    </row>
    <row r="1275" spans="22:41" x14ac:dyDescent="0.25">
      <c r="V1275" s="26"/>
      <c r="W1275" s="20"/>
      <c r="X1275" s="20"/>
      <c r="Y1275" s="22"/>
      <c r="Z1275" s="18"/>
      <c r="AA1275" s="18"/>
      <c r="AK1275" s="24"/>
      <c r="AL1275" s="20"/>
      <c r="AM1275" s="20"/>
      <c r="AN1275" s="22"/>
      <c r="AO1275" s="18"/>
    </row>
    <row r="1276" spans="22:41" x14ac:dyDescent="0.25">
      <c r="V1276" s="26"/>
      <c r="W1276" s="20"/>
      <c r="X1276" s="20"/>
      <c r="Y1276" s="22"/>
      <c r="Z1276" s="23"/>
      <c r="AA1276" s="23"/>
      <c r="AK1276" s="19"/>
      <c r="AL1276" s="20"/>
      <c r="AM1276" s="20"/>
      <c r="AN1276" s="22"/>
      <c r="AO1276" s="23"/>
    </row>
    <row r="1277" spans="22:41" x14ac:dyDescent="0.25">
      <c r="V1277" s="26"/>
      <c r="W1277" s="20"/>
      <c r="X1277" s="20"/>
      <c r="Y1277" s="22"/>
      <c r="Z1277" s="18"/>
      <c r="AA1277" s="18"/>
      <c r="AK1277" s="24"/>
      <c r="AL1277" s="20"/>
      <c r="AM1277" s="20"/>
      <c r="AN1277" s="22"/>
      <c r="AO1277" s="18"/>
    </row>
    <row r="1278" spans="22:41" x14ac:dyDescent="0.25">
      <c r="V1278" s="26"/>
      <c r="W1278" s="20"/>
      <c r="X1278" s="20"/>
      <c r="Y1278" s="22"/>
      <c r="Z1278" s="18"/>
      <c r="AA1278" s="18"/>
      <c r="AK1278" s="24"/>
      <c r="AL1278" s="20"/>
      <c r="AM1278" s="20"/>
      <c r="AN1278" s="22"/>
      <c r="AO1278" s="18"/>
    </row>
    <row r="1279" spans="22:41" x14ac:dyDescent="0.25">
      <c r="V1279" s="26"/>
      <c r="W1279" s="20"/>
      <c r="X1279" s="20"/>
      <c r="Y1279" s="22"/>
      <c r="Z1279" s="18"/>
      <c r="AA1279" s="18"/>
      <c r="AK1279" s="24"/>
      <c r="AL1279" s="20"/>
      <c r="AM1279" s="20"/>
      <c r="AN1279" s="22"/>
      <c r="AO1279" s="18"/>
    </row>
    <row r="1280" spans="22:41" x14ac:dyDescent="0.25">
      <c r="V1280" s="26"/>
      <c r="W1280" s="20"/>
      <c r="X1280" s="20"/>
      <c r="Y1280" s="22"/>
      <c r="Z1280" s="18"/>
      <c r="AA1280" s="18"/>
      <c r="AK1280" s="24"/>
      <c r="AL1280" s="20"/>
      <c r="AM1280" s="20"/>
      <c r="AN1280" s="22"/>
      <c r="AO1280" s="18"/>
    </row>
    <row r="1281" spans="22:41" x14ac:dyDescent="0.25">
      <c r="V1281" s="26"/>
      <c r="W1281" s="20"/>
      <c r="X1281" s="20"/>
      <c r="Y1281" s="22"/>
      <c r="Z1281" s="18"/>
      <c r="AA1281" s="18"/>
      <c r="AK1281" s="24"/>
      <c r="AL1281" s="20"/>
      <c r="AM1281" s="20"/>
      <c r="AN1281" s="22"/>
      <c r="AO1281" s="18"/>
    </row>
    <row r="1282" spans="22:41" x14ac:dyDescent="0.25">
      <c r="V1282" s="26"/>
      <c r="W1282" s="20"/>
      <c r="X1282" s="20"/>
      <c r="Y1282" s="22"/>
      <c r="Z1282" s="18"/>
      <c r="AA1282" s="18"/>
      <c r="AK1282" s="24"/>
      <c r="AL1282" s="20"/>
      <c r="AM1282" s="20"/>
      <c r="AN1282" s="22"/>
      <c r="AO1282" s="18"/>
    </row>
    <row r="1283" spans="22:41" x14ac:dyDescent="0.25">
      <c r="V1283" s="26"/>
      <c r="W1283" s="20"/>
      <c r="X1283" s="20"/>
      <c r="Y1283" s="22"/>
      <c r="Z1283" s="18"/>
      <c r="AA1283" s="18"/>
      <c r="AK1283" s="24"/>
      <c r="AL1283" s="20"/>
      <c r="AM1283" s="20"/>
      <c r="AN1283" s="22"/>
      <c r="AO1283" s="18"/>
    </row>
    <row r="1284" spans="22:41" x14ac:dyDescent="0.25">
      <c r="V1284" s="26"/>
      <c r="W1284" s="20"/>
      <c r="X1284" s="20"/>
      <c r="Y1284" s="22"/>
      <c r="Z1284" s="18"/>
      <c r="AA1284" s="18"/>
      <c r="AK1284" s="24"/>
      <c r="AL1284" s="20"/>
      <c r="AM1284" s="20"/>
      <c r="AN1284" s="22"/>
      <c r="AO1284" s="18"/>
    </row>
    <row r="1285" spans="22:41" x14ac:dyDescent="0.25">
      <c r="V1285" s="26"/>
      <c r="W1285" s="20"/>
      <c r="X1285" s="20"/>
      <c r="Y1285" s="22"/>
      <c r="Z1285" s="18"/>
      <c r="AA1285" s="18"/>
      <c r="AK1285" s="24"/>
      <c r="AL1285" s="20"/>
      <c r="AM1285" s="20"/>
      <c r="AN1285" s="22"/>
      <c r="AO1285" s="18"/>
    </row>
    <row r="1286" spans="22:41" x14ac:dyDescent="0.25">
      <c r="V1286" s="26"/>
      <c r="W1286" s="20"/>
      <c r="X1286" s="20"/>
      <c r="Y1286" s="22"/>
      <c r="Z1286" s="18"/>
      <c r="AA1286" s="18"/>
      <c r="AK1286" s="24"/>
      <c r="AL1286" s="20"/>
      <c r="AM1286" s="20"/>
      <c r="AN1286" s="22"/>
      <c r="AO1286" s="18"/>
    </row>
    <row r="1287" spans="22:41" x14ac:dyDescent="0.25">
      <c r="V1287" s="26"/>
      <c r="W1287" s="20"/>
      <c r="X1287" s="20"/>
      <c r="Y1287" s="22"/>
      <c r="Z1287" s="18"/>
      <c r="AA1287" s="18"/>
      <c r="AK1287" s="24"/>
      <c r="AL1287" s="20"/>
      <c r="AM1287" s="20"/>
      <c r="AN1287" s="22"/>
      <c r="AO1287" s="18"/>
    </row>
    <row r="1288" spans="22:41" x14ac:dyDescent="0.25">
      <c r="V1288" s="26"/>
      <c r="W1288" s="20"/>
      <c r="X1288" s="20"/>
      <c r="Y1288" s="22"/>
      <c r="Z1288" s="18"/>
      <c r="AA1288" s="18"/>
      <c r="AK1288" s="24"/>
      <c r="AL1288" s="20"/>
      <c r="AM1288" s="20"/>
      <c r="AN1288" s="22"/>
      <c r="AO1288" s="18"/>
    </row>
    <row r="1289" spans="22:41" x14ac:dyDescent="0.25">
      <c r="V1289" s="26"/>
      <c r="W1289" s="20"/>
      <c r="X1289" s="20"/>
      <c r="Y1289" s="22"/>
      <c r="Z1289" s="18"/>
      <c r="AA1289" s="18"/>
      <c r="AK1289" s="24"/>
      <c r="AL1289" s="20"/>
      <c r="AM1289" s="20"/>
      <c r="AN1289" s="22"/>
      <c r="AO1289" s="18"/>
    </row>
    <row r="1290" spans="22:41" x14ac:dyDescent="0.25">
      <c r="V1290" s="26"/>
      <c r="W1290" s="20"/>
      <c r="X1290" s="20"/>
      <c r="Y1290" s="22"/>
      <c r="Z1290" s="18"/>
      <c r="AA1290" s="18"/>
      <c r="AK1290" s="24"/>
      <c r="AL1290" s="20"/>
      <c r="AM1290" s="20"/>
      <c r="AN1290" s="22"/>
      <c r="AO1290" s="18"/>
    </row>
    <row r="1291" spans="22:41" x14ac:dyDescent="0.25">
      <c r="V1291" s="26"/>
      <c r="W1291" s="20"/>
      <c r="X1291" s="20"/>
      <c r="Y1291" s="22"/>
      <c r="Z1291" s="18"/>
      <c r="AA1291" s="18"/>
      <c r="AK1291" s="24"/>
      <c r="AL1291" s="20"/>
      <c r="AM1291" s="20"/>
      <c r="AN1291" s="22"/>
      <c r="AO1291" s="18"/>
    </row>
    <row r="1292" spans="22:41" x14ac:dyDescent="0.25">
      <c r="V1292" s="26"/>
      <c r="W1292" s="20"/>
      <c r="X1292" s="20"/>
      <c r="Y1292" s="22"/>
      <c r="Z1292" s="18"/>
      <c r="AA1292" s="18"/>
      <c r="AK1292" s="24"/>
      <c r="AL1292" s="20"/>
      <c r="AM1292" s="20"/>
      <c r="AN1292" s="22"/>
      <c r="AO1292" s="18"/>
    </row>
    <row r="1293" spans="22:41" x14ac:dyDescent="0.25">
      <c r="V1293" s="26"/>
      <c r="W1293" s="20"/>
      <c r="X1293" s="20"/>
      <c r="Y1293" s="22"/>
      <c r="Z1293" s="18"/>
      <c r="AA1293" s="18"/>
      <c r="AK1293" s="24"/>
      <c r="AL1293" s="20"/>
      <c r="AM1293" s="20"/>
      <c r="AN1293" s="22"/>
      <c r="AO1293" s="18"/>
    </row>
    <row r="1294" spans="22:41" x14ac:dyDescent="0.25">
      <c r="V1294" s="30"/>
      <c r="W1294" s="20"/>
      <c r="X1294" s="20"/>
      <c r="Y1294" s="22"/>
      <c r="Z1294" s="23"/>
      <c r="AA1294" s="23"/>
      <c r="AK1294" s="24"/>
      <c r="AL1294" s="20"/>
      <c r="AM1294" s="20"/>
      <c r="AN1294" s="22"/>
      <c r="AO1294" s="18"/>
    </row>
    <row r="1295" spans="22:41" x14ac:dyDescent="0.25">
      <c r="V1295" s="26"/>
      <c r="W1295" s="20"/>
      <c r="X1295" s="20"/>
      <c r="Y1295" s="22"/>
      <c r="Z1295" s="18"/>
      <c r="AA1295" s="18"/>
      <c r="AK1295" s="24"/>
      <c r="AL1295" s="20"/>
      <c r="AM1295" s="20"/>
      <c r="AN1295" s="22"/>
      <c r="AO1295" s="18"/>
    </row>
    <row r="1296" spans="22:41" x14ac:dyDescent="0.25">
      <c r="V1296" s="26"/>
      <c r="W1296" s="20"/>
      <c r="X1296" s="20"/>
      <c r="Y1296" s="22"/>
      <c r="Z1296" s="18"/>
      <c r="AA1296" s="18"/>
      <c r="AK1296" s="19"/>
      <c r="AL1296" s="20"/>
      <c r="AM1296" s="20"/>
      <c r="AN1296" s="22"/>
      <c r="AO1296" s="23"/>
    </row>
    <row r="1297" spans="22:41" x14ac:dyDescent="0.25">
      <c r="V1297" s="26"/>
      <c r="W1297" s="20"/>
      <c r="X1297" s="20"/>
      <c r="Y1297" s="22"/>
      <c r="Z1297" s="18"/>
      <c r="AA1297" s="18"/>
      <c r="AK1297" s="24"/>
      <c r="AL1297" s="20"/>
      <c r="AM1297" s="20"/>
      <c r="AN1297" s="22"/>
      <c r="AO1297" s="18"/>
    </row>
    <row r="1298" spans="22:41" x14ac:dyDescent="0.25">
      <c r="V1298" s="26"/>
      <c r="W1298" s="20"/>
      <c r="X1298" s="20"/>
      <c r="Y1298" s="22"/>
      <c r="Z1298" s="18"/>
      <c r="AA1298" s="18"/>
      <c r="AK1298" s="24"/>
      <c r="AL1298" s="20"/>
      <c r="AM1298" s="20"/>
      <c r="AN1298" s="22"/>
      <c r="AO1298" s="18"/>
    </row>
    <row r="1299" spans="22:41" x14ac:dyDescent="0.25">
      <c r="V1299" s="26"/>
      <c r="W1299" s="20"/>
      <c r="X1299" s="20"/>
      <c r="Y1299" s="22"/>
      <c r="Z1299" s="18"/>
      <c r="AA1299" s="18"/>
      <c r="AK1299" s="24"/>
      <c r="AL1299" s="20"/>
      <c r="AM1299" s="20"/>
      <c r="AN1299" s="22"/>
      <c r="AO1299" s="18"/>
    </row>
    <row r="1300" spans="22:41" x14ac:dyDescent="0.25">
      <c r="V1300" s="26"/>
      <c r="W1300" s="20"/>
      <c r="X1300" s="20"/>
      <c r="Y1300" s="22"/>
      <c r="Z1300" s="18"/>
      <c r="AA1300" s="18"/>
      <c r="AK1300" s="24"/>
      <c r="AL1300" s="20"/>
      <c r="AM1300" s="20"/>
      <c r="AN1300" s="22"/>
      <c r="AO1300" s="18"/>
    </row>
    <row r="1301" spans="22:41" x14ac:dyDescent="0.25">
      <c r="V1301" s="26"/>
      <c r="W1301" s="20"/>
      <c r="X1301" s="20"/>
      <c r="Y1301" s="22"/>
      <c r="Z1301" s="18"/>
      <c r="AA1301" s="18"/>
      <c r="AK1301" s="24"/>
      <c r="AL1301" s="20"/>
      <c r="AM1301" s="20"/>
      <c r="AN1301" s="22"/>
      <c r="AO1301" s="18"/>
    </row>
    <row r="1302" spans="22:41" x14ac:dyDescent="0.25">
      <c r="V1302" s="26"/>
      <c r="W1302" s="20"/>
      <c r="X1302" s="20"/>
      <c r="Y1302" s="22"/>
      <c r="Z1302" s="18"/>
      <c r="AA1302" s="18"/>
      <c r="AK1302" s="24"/>
      <c r="AL1302" s="20"/>
      <c r="AM1302" s="20"/>
      <c r="AN1302" s="22"/>
      <c r="AO1302" s="18"/>
    </row>
    <row r="1303" spans="22:41" x14ac:dyDescent="0.25">
      <c r="V1303" s="26"/>
      <c r="W1303" s="20"/>
      <c r="X1303" s="20"/>
      <c r="Y1303" s="22"/>
      <c r="Z1303" s="18"/>
      <c r="AA1303" s="18"/>
      <c r="AK1303" s="24"/>
      <c r="AL1303" s="20"/>
      <c r="AM1303" s="20"/>
      <c r="AN1303" s="22"/>
      <c r="AO1303" s="18"/>
    </row>
    <row r="1304" spans="22:41" x14ac:dyDescent="0.25">
      <c r="V1304" s="26"/>
      <c r="W1304" s="20"/>
      <c r="X1304" s="20"/>
      <c r="Y1304" s="22"/>
      <c r="Z1304" s="18"/>
      <c r="AA1304" s="18"/>
      <c r="AK1304" s="24"/>
      <c r="AL1304" s="20"/>
      <c r="AM1304" s="20"/>
      <c r="AN1304" s="22"/>
      <c r="AO1304" s="18"/>
    </row>
    <row r="1305" spans="22:41" x14ac:dyDescent="0.25">
      <c r="V1305" s="26"/>
      <c r="W1305" s="20"/>
      <c r="X1305" s="20"/>
      <c r="Y1305" s="22"/>
      <c r="Z1305" s="18"/>
      <c r="AA1305" s="18"/>
      <c r="AK1305" s="24"/>
      <c r="AL1305" s="20"/>
      <c r="AM1305" s="20"/>
      <c r="AN1305" s="22"/>
      <c r="AO1305" s="18"/>
    </row>
    <row r="1306" spans="22:41" x14ac:dyDescent="0.25">
      <c r="V1306" s="26"/>
      <c r="W1306" s="20"/>
      <c r="X1306" s="20"/>
      <c r="Y1306" s="22"/>
      <c r="Z1306" s="18"/>
      <c r="AA1306" s="18"/>
      <c r="AK1306" s="24"/>
      <c r="AL1306" s="20"/>
      <c r="AM1306" s="20"/>
      <c r="AN1306" s="22"/>
      <c r="AO1306" s="18"/>
    </row>
    <row r="1307" spans="22:41" x14ac:dyDescent="0.25">
      <c r="V1307" s="26"/>
      <c r="W1307" s="20"/>
      <c r="X1307" s="20"/>
      <c r="Y1307" s="22"/>
      <c r="Z1307" s="18"/>
      <c r="AA1307" s="18"/>
      <c r="AK1307" s="24"/>
      <c r="AL1307" s="20"/>
      <c r="AM1307" s="20"/>
      <c r="AN1307" s="22"/>
      <c r="AO1307" s="18"/>
    </row>
    <row r="1308" spans="22:41" x14ac:dyDescent="0.25">
      <c r="V1308" s="26"/>
      <c r="W1308" s="20"/>
      <c r="X1308" s="20"/>
      <c r="Y1308" s="22"/>
      <c r="Z1308" s="18"/>
      <c r="AA1308" s="18"/>
      <c r="AK1308" s="24"/>
      <c r="AL1308" s="20"/>
      <c r="AM1308" s="20"/>
      <c r="AN1308" s="22"/>
      <c r="AO1308" s="18"/>
    </row>
    <row r="1309" spans="22:41" x14ac:dyDescent="0.25">
      <c r="V1309" s="26"/>
      <c r="W1309" s="20"/>
      <c r="X1309" s="20"/>
      <c r="Y1309" s="22"/>
      <c r="Z1309" s="18"/>
      <c r="AA1309" s="18"/>
      <c r="AK1309" s="24"/>
      <c r="AL1309" s="20"/>
      <c r="AM1309" s="20"/>
      <c r="AN1309" s="22"/>
      <c r="AO1309" s="18"/>
    </row>
    <row r="1310" spans="22:41" x14ac:dyDescent="0.25">
      <c r="V1310" s="26"/>
      <c r="W1310" s="20"/>
      <c r="X1310" s="20"/>
      <c r="Y1310" s="22"/>
      <c r="Z1310" s="18"/>
      <c r="AA1310" s="18"/>
      <c r="AK1310" s="24"/>
      <c r="AL1310" s="20"/>
      <c r="AM1310" s="20"/>
      <c r="AN1310" s="22"/>
      <c r="AO1310" s="18"/>
    </row>
    <row r="1311" spans="22:41" x14ac:dyDescent="0.25">
      <c r="V1311" s="26"/>
      <c r="W1311" s="20"/>
      <c r="X1311" s="20"/>
      <c r="Y1311" s="22"/>
      <c r="Z1311" s="18"/>
      <c r="AA1311" s="18"/>
      <c r="AK1311" s="24"/>
      <c r="AL1311" s="20"/>
      <c r="AM1311" s="20"/>
      <c r="AN1311" s="22"/>
      <c r="AO1311" s="18"/>
    </row>
    <row r="1312" spans="22:41" x14ac:dyDescent="0.25">
      <c r="V1312" s="26"/>
      <c r="W1312" s="20"/>
      <c r="X1312" s="20"/>
      <c r="Y1312" s="22"/>
      <c r="Z1312" s="18"/>
      <c r="AA1312" s="18"/>
      <c r="AK1312" s="24"/>
      <c r="AL1312" s="20"/>
      <c r="AM1312" s="20"/>
      <c r="AN1312" s="22"/>
      <c r="AO1312" s="18"/>
    </row>
    <row r="1313" spans="22:41" x14ac:dyDescent="0.25">
      <c r="V1313" s="26"/>
      <c r="W1313" s="20"/>
      <c r="X1313" s="20"/>
      <c r="Y1313" s="22"/>
      <c r="Z1313" s="18"/>
      <c r="AA1313" s="18"/>
      <c r="AK1313" s="24"/>
      <c r="AL1313" s="20"/>
      <c r="AM1313" s="20"/>
      <c r="AN1313" s="22"/>
      <c r="AO1313" s="18"/>
    </row>
    <row r="1314" spans="22:41" x14ac:dyDescent="0.25">
      <c r="V1314" s="30"/>
      <c r="W1314" s="20"/>
      <c r="X1314" s="20"/>
      <c r="Y1314" s="22"/>
      <c r="Z1314" s="23"/>
      <c r="AA1314" s="23"/>
      <c r="AK1314" s="24"/>
      <c r="AL1314" s="20"/>
      <c r="AM1314" s="20"/>
      <c r="AN1314" s="22"/>
      <c r="AO1314" s="18"/>
    </row>
    <row r="1315" spans="22:41" x14ac:dyDescent="0.25">
      <c r="V1315" s="26"/>
      <c r="W1315" s="20"/>
      <c r="X1315" s="20"/>
      <c r="Y1315" s="22"/>
      <c r="Z1315" s="18"/>
      <c r="AA1315" s="18"/>
      <c r="AK1315" s="24"/>
      <c r="AL1315" s="20"/>
      <c r="AM1315" s="20"/>
      <c r="AN1315" s="22"/>
      <c r="AO1315" s="18"/>
    </row>
    <row r="1316" spans="22:41" x14ac:dyDescent="0.25">
      <c r="V1316" s="26"/>
      <c r="W1316" s="20"/>
      <c r="X1316" s="20"/>
      <c r="Y1316" s="22"/>
      <c r="Z1316" s="18"/>
      <c r="AA1316" s="18"/>
      <c r="AK1316" s="24"/>
      <c r="AL1316" s="20"/>
      <c r="AM1316" s="20"/>
      <c r="AN1316" s="22"/>
      <c r="AO1316" s="18"/>
    </row>
    <row r="1317" spans="22:41" x14ac:dyDescent="0.25">
      <c r="V1317" s="26"/>
      <c r="W1317" s="20"/>
      <c r="X1317" s="20"/>
      <c r="Y1317" s="22"/>
      <c r="Z1317" s="18"/>
      <c r="AA1317" s="18"/>
      <c r="AK1317" s="24"/>
      <c r="AL1317" s="20"/>
      <c r="AM1317" s="20"/>
      <c r="AN1317" s="22"/>
      <c r="AO1317" s="18"/>
    </row>
    <row r="1318" spans="22:41" x14ac:dyDescent="0.25">
      <c r="V1318" s="26"/>
      <c r="W1318" s="20"/>
      <c r="X1318" s="20"/>
      <c r="Y1318" s="22"/>
      <c r="Z1318" s="18"/>
      <c r="AA1318" s="18"/>
      <c r="AK1318" s="24"/>
      <c r="AL1318" s="20"/>
      <c r="AM1318" s="20"/>
      <c r="AN1318" s="22"/>
      <c r="AO1318" s="18"/>
    </row>
    <row r="1319" spans="22:41" x14ac:dyDescent="0.25">
      <c r="V1319" s="26"/>
      <c r="W1319" s="20"/>
      <c r="X1319" s="20"/>
      <c r="Y1319" s="22"/>
      <c r="Z1319" s="18"/>
      <c r="AA1319" s="18"/>
      <c r="AK1319" s="24"/>
      <c r="AL1319" s="20"/>
      <c r="AM1319" s="20"/>
      <c r="AN1319" s="22"/>
      <c r="AO1319" s="18"/>
    </row>
    <row r="1320" spans="22:41" x14ac:dyDescent="0.25">
      <c r="V1320" s="26"/>
      <c r="W1320" s="20"/>
      <c r="X1320" s="20"/>
      <c r="Y1320" s="22"/>
      <c r="Z1320" s="18"/>
      <c r="AA1320" s="18"/>
      <c r="AK1320" s="24"/>
      <c r="AL1320" s="20"/>
      <c r="AM1320" s="20"/>
      <c r="AN1320" s="22"/>
      <c r="AO1320" s="18"/>
    </row>
    <row r="1321" spans="22:41" x14ac:dyDescent="0.25">
      <c r="V1321" s="26"/>
      <c r="W1321" s="20"/>
      <c r="X1321" s="20"/>
      <c r="Y1321" s="22"/>
      <c r="Z1321" s="18"/>
      <c r="AA1321" s="18"/>
      <c r="AK1321" s="19"/>
      <c r="AL1321" s="20"/>
      <c r="AM1321" s="20"/>
      <c r="AN1321" s="22"/>
      <c r="AO1321" s="23"/>
    </row>
    <row r="1322" spans="22:41" x14ac:dyDescent="0.25">
      <c r="V1322" s="26"/>
      <c r="W1322" s="20"/>
      <c r="X1322" s="20"/>
      <c r="Y1322" s="22"/>
      <c r="Z1322" s="18"/>
      <c r="AA1322" s="18"/>
      <c r="AK1322" s="24"/>
      <c r="AL1322" s="20"/>
      <c r="AM1322" s="20"/>
      <c r="AN1322" s="22"/>
      <c r="AO1322" s="18"/>
    </row>
    <row r="1323" spans="22:41" x14ac:dyDescent="0.25">
      <c r="V1323" s="26"/>
      <c r="W1323" s="20"/>
      <c r="X1323" s="20"/>
      <c r="Y1323" s="22"/>
      <c r="Z1323" s="18"/>
      <c r="AA1323" s="18"/>
      <c r="AK1323" s="24"/>
      <c r="AL1323" s="20"/>
      <c r="AM1323" s="20"/>
      <c r="AN1323" s="22"/>
      <c r="AO1323" s="18"/>
    </row>
    <row r="1324" spans="22:41" x14ac:dyDescent="0.25">
      <c r="V1324" s="26"/>
      <c r="W1324" s="20"/>
      <c r="X1324" s="20"/>
      <c r="Y1324" s="22"/>
      <c r="Z1324" s="18"/>
      <c r="AA1324" s="18"/>
      <c r="AK1324" s="24"/>
      <c r="AL1324" s="20"/>
      <c r="AM1324" s="20"/>
      <c r="AN1324" s="22"/>
      <c r="AO1324" s="18"/>
    </row>
    <row r="1325" spans="22:41" x14ac:dyDescent="0.25">
      <c r="V1325" s="26"/>
      <c r="W1325" s="20"/>
      <c r="X1325" s="20"/>
      <c r="Y1325" s="22"/>
      <c r="Z1325" s="18"/>
      <c r="AA1325" s="18"/>
      <c r="AK1325" s="24"/>
      <c r="AL1325" s="20"/>
      <c r="AM1325" s="20"/>
      <c r="AN1325" s="22"/>
      <c r="AO1325" s="18"/>
    </row>
    <row r="1326" spans="22:41" x14ac:dyDescent="0.25">
      <c r="V1326" s="26"/>
      <c r="W1326" s="20"/>
      <c r="X1326" s="20"/>
      <c r="Y1326" s="22"/>
      <c r="Z1326" s="18"/>
      <c r="AA1326" s="18"/>
      <c r="AK1326" s="24"/>
      <c r="AL1326" s="20"/>
      <c r="AM1326" s="20"/>
      <c r="AN1326" s="22"/>
      <c r="AO1326" s="18"/>
    </row>
    <row r="1327" spans="22:41" x14ac:dyDescent="0.25">
      <c r="V1327" s="26"/>
      <c r="W1327" s="20"/>
      <c r="X1327" s="20"/>
      <c r="Y1327" s="22"/>
      <c r="Z1327" s="18"/>
      <c r="AA1327" s="18"/>
      <c r="AK1327" s="24"/>
      <c r="AL1327" s="20"/>
      <c r="AM1327" s="20"/>
      <c r="AN1327" s="22"/>
      <c r="AO1327" s="18"/>
    </row>
    <row r="1328" spans="22:41" x14ac:dyDescent="0.25">
      <c r="V1328" s="26"/>
      <c r="W1328" s="20"/>
      <c r="X1328" s="20"/>
      <c r="Y1328" s="22"/>
      <c r="Z1328" s="18"/>
      <c r="AA1328" s="18"/>
      <c r="AK1328" s="24"/>
      <c r="AL1328" s="20"/>
      <c r="AM1328" s="20"/>
      <c r="AN1328" s="22"/>
      <c r="AO1328" s="18"/>
    </row>
    <row r="1329" spans="22:41" x14ac:dyDescent="0.25">
      <c r="V1329" s="26"/>
      <c r="W1329" s="20"/>
      <c r="X1329" s="20"/>
      <c r="Y1329" s="22"/>
      <c r="Z1329" s="18"/>
      <c r="AA1329" s="18"/>
      <c r="AK1329" s="24"/>
      <c r="AL1329" s="20"/>
      <c r="AM1329" s="20"/>
      <c r="AN1329" s="22"/>
      <c r="AO1329" s="18"/>
    </row>
    <row r="1330" spans="22:41" x14ac:dyDescent="0.25">
      <c r="V1330" s="26"/>
      <c r="W1330" s="20"/>
      <c r="X1330" s="20"/>
      <c r="Y1330" s="22"/>
      <c r="Z1330" s="18"/>
      <c r="AA1330" s="18"/>
      <c r="AK1330" s="24"/>
      <c r="AL1330" s="20"/>
      <c r="AM1330" s="20"/>
      <c r="AN1330" s="22"/>
      <c r="AO1330" s="18"/>
    </row>
    <row r="1331" spans="22:41" x14ac:dyDescent="0.25">
      <c r="V1331" s="26"/>
      <c r="W1331" s="20"/>
      <c r="X1331" s="20"/>
      <c r="Y1331" s="22"/>
      <c r="Z1331" s="18"/>
      <c r="AA1331" s="18"/>
      <c r="AK1331" s="24"/>
      <c r="AL1331" s="20"/>
      <c r="AM1331" s="20"/>
      <c r="AN1331" s="22"/>
      <c r="AO1331" s="18"/>
    </row>
    <row r="1332" spans="22:41" x14ac:dyDescent="0.25">
      <c r="V1332" s="26"/>
      <c r="W1332" s="20"/>
      <c r="X1332" s="20"/>
      <c r="Y1332" s="22"/>
      <c r="Z1332" s="18"/>
      <c r="AA1332" s="18"/>
      <c r="AK1332" s="24"/>
      <c r="AL1332" s="20"/>
      <c r="AM1332" s="20"/>
      <c r="AN1332" s="22"/>
      <c r="AO1332" s="18"/>
    </row>
    <row r="1333" spans="22:41" x14ac:dyDescent="0.25">
      <c r="V1333" s="26"/>
      <c r="W1333" s="20"/>
      <c r="X1333" s="20"/>
      <c r="Y1333" s="22"/>
      <c r="Z1333" s="18"/>
      <c r="AA1333" s="18"/>
      <c r="AK1333" s="24"/>
      <c r="AL1333" s="20"/>
      <c r="AM1333" s="20"/>
      <c r="AN1333" s="22"/>
      <c r="AO1333" s="18"/>
    </row>
    <row r="1334" spans="22:41" x14ac:dyDescent="0.25">
      <c r="V1334" s="26"/>
      <c r="W1334" s="20"/>
      <c r="X1334" s="20"/>
      <c r="Y1334" s="22"/>
      <c r="Z1334" s="18"/>
      <c r="AA1334" s="18"/>
      <c r="AK1334" s="24"/>
      <c r="AL1334" s="20"/>
      <c r="AM1334" s="20"/>
      <c r="AN1334" s="22"/>
      <c r="AO1334" s="18"/>
    </row>
    <row r="1335" spans="22:41" x14ac:dyDescent="0.25">
      <c r="V1335" s="26"/>
      <c r="W1335" s="20"/>
      <c r="X1335" s="20"/>
      <c r="Y1335" s="22"/>
      <c r="Z1335" s="18"/>
      <c r="AA1335" s="18"/>
      <c r="AK1335" s="24"/>
      <c r="AL1335" s="20"/>
      <c r="AM1335" s="20"/>
      <c r="AN1335" s="22"/>
      <c r="AO1335" s="18"/>
    </row>
    <row r="1336" spans="22:41" x14ac:dyDescent="0.25">
      <c r="V1336" s="26"/>
      <c r="W1336" s="20"/>
      <c r="X1336" s="20"/>
      <c r="Y1336" s="22"/>
      <c r="Z1336" s="18"/>
      <c r="AA1336" s="18"/>
      <c r="AK1336" s="24"/>
      <c r="AL1336" s="20"/>
      <c r="AM1336" s="20"/>
      <c r="AN1336" s="22"/>
      <c r="AO1336" s="18"/>
    </row>
    <row r="1337" spans="22:41" x14ac:dyDescent="0.25">
      <c r="V1337" s="26"/>
      <c r="W1337" s="20"/>
      <c r="X1337" s="20"/>
      <c r="Y1337" s="22"/>
      <c r="Z1337" s="18"/>
      <c r="AA1337" s="18"/>
      <c r="AK1337" s="24"/>
      <c r="AL1337" s="20"/>
      <c r="AM1337" s="20"/>
      <c r="AN1337" s="22"/>
      <c r="AO1337" s="18"/>
    </row>
    <row r="1338" spans="22:41" x14ac:dyDescent="0.25">
      <c r="V1338" s="26"/>
      <c r="W1338" s="20"/>
      <c r="X1338" s="20"/>
      <c r="Y1338" s="22"/>
      <c r="Z1338" s="18"/>
      <c r="AA1338" s="18"/>
      <c r="AK1338" s="24"/>
      <c r="AL1338" s="20"/>
      <c r="AM1338" s="20"/>
      <c r="AN1338" s="22"/>
      <c r="AO1338" s="18"/>
    </row>
    <row r="1339" spans="22:41" x14ac:dyDescent="0.25">
      <c r="V1339" s="30"/>
      <c r="W1339" s="20"/>
      <c r="X1339" s="20"/>
      <c r="Y1339" s="22"/>
      <c r="Z1339" s="23"/>
      <c r="AA1339" s="23"/>
      <c r="AK1339" s="19"/>
      <c r="AL1339" s="20"/>
      <c r="AM1339" s="20"/>
      <c r="AN1339" s="22"/>
      <c r="AO1339" s="23"/>
    </row>
    <row r="1340" spans="22:41" x14ac:dyDescent="0.25">
      <c r="V1340" s="26"/>
      <c r="W1340" s="20"/>
      <c r="X1340" s="20"/>
      <c r="Y1340" s="22"/>
      <c r="Z1340" s="18"/>
      <c r="AA1340" s="18"/>
      <c r="AK1340" s="24"/>
      <c r="AL1340" s="20"/>
      <c r="AM1340" s="20"/>
      <c r="AN1340" s="22"/>
      <c r="AO1340" s="23"/>
    </row>
    <row r="1341" spans="22:41" x14ac:dyDescent="0.25">
      <c r="V1341" s="26"/>
      <c r="W1341" s="20"/>
      <c r="X1341" s="20"/>
      <c r="Y1341" s="22"/>
      <c r="Z1341" s="18"/>
      <c r="AA1341" s="18"/>
      <c r="AK1341" s="24"/>
      <c r="AL1341" s="20"/>
      <c r="AM1341" s="20"/>
      <c r="AN1341" s="22"/>
      <c r="AO1341" s="18"/>
    </row>
    <row r="1342" spans="22:41" x14ac:dyDescent="0.25">
      <c r="V1342" s="26"/>
      <c r="W1342" s="20"/>
      <c r="X1342" s="20"/>
      <c r="Y1342" s="22"/>
      <c r="Z1342" s="18"/>
      <c r="AA1342" s="18"/>
      <c r="AK1342" s="24"/>
      <c r="AL1342" s="20"/>
      <c r="AM1342" s="20"/>
      <c r="AN1342" s="22"/>
      <c r="AO1342" s="18"/>
    </row>
    <row r="1343" spans="22:41" x14ac:dyDescent="0.25">
      <c r="V1343" s="26"/>
      <c r="W1343" s="20"/>
      <c r="X1343" s="20"/>
      <c r="Y1343" s="22"/>
      <c r="Z1343" s="18"/>
      <c r="AA1343" s="18"/>
      <c r="AK1343" s="24"/>
      <c r="AL1343" s="20"/>
      <c r="AM1343" s="20"/>
      <c r="AN1343" s="22"/>
      <c r="AO1343" s="18"/>
    </row>
    <row r="1344" spans="22:41" x14ac:dyDescent="0.25">
      <c r="V1344" s="26"/>
      <c r="W1344" s="20"/>
      <c r="X1344" s="20"/>
      <c r="Y1344" s="22"/>
      <c r="Z1344" s="18"/>
      <c r="AA1344" s="18"/>
      <c r="AK1344" s="24"/>
      <c r="AL1344" s="20"/>
      <c r="AM1344" s="20"/>
      <c r="AN1344" s="22"/>
      <c r="AO1344" s="18"/>
    </row>
    <row r="1345" spans="22:41" x14ac:dyDescent="0.25">
      <c r="V1345" s="26"/>
      <c r="W1345" s="20"/>
      <c r="X1345" s="20"/>
      <c r="Y1345" s="22"/>
      <c r="Z1345" s="18"/>
      <c r="AA1345" s="18"/>
      <c r="AK1345" s="24"/>
      <c r="AL1345" s="20"/>
      <c r="AM1345" s="20"/>
      <c r="AN1345" s="22"/>
      <c r="AO1345" s="18"/>
    </row>
    <row r="1346" spans="22:41" x14ac:dyDescent="0.25">
      <c r="V1346" s="26"/>
      <c r="W1346" s="20"/>
      <c r="X1346" s="20"/>
      <c r="Y1346" s="22"/>
      <c r="Z1346" s="18"/>
      <c r="AA1346" s="18"/>
      <c r="AK1346" s="24"/>
      <c r="AL1346" s="20"/>
      <c r="AM1346" s="20"/>
      <c r="AN1346" s="22"/>
      <c r="AO1346" s="18"/>
    </row>
    <row r="1347" spans="22:41" x14ac:dyDescent="0.25">
      <c r="V1347" s="26"/>
      <c r="W1347" s="20"/>
      <c r="X1347" s="20"/>
      <c r="Y1347" s="22"/>
      <c r="Z1347" s="18"/>
      <c r="AA1347" s="18"/>
      <c r="AK1347" s="24"/>
      <c r="AL1347" s="20"/>
      <c r="AM1347" s="20"/>
      <c r="AN1347" s="22"/>
      <c r="AO1347" s="18"/>
    </row>
    <row r="1348" spans="22:41" x14ac:dyDescent="0.25">
      <c r="V1348" s="26"/>
      <c r="W1348" s="20"/>
      <c r="X1348" s="20"/>
      <c r="Y1348" s="22"/>
      <c r="Z1348" s="18"/>
      <c r="AA1348" s="18"/>
      <c r="AK1348" s="24"/>
      <c r="AL1348" s="20"/>
      <c r="AM1348" s="20"/>
      <c r="AN1348" s="22"/>
      <c r="AO1348" s="18"/>
    </row>
    <row r="1349" spans="22:41" x14ac:dyDescent="0.25">
      <c r="V1349" s="26"/>
      <c r="W1349" s="20"/>
      <c r="X1349" s="20"/>
      <c r="Y1349" s="22"/>
      <c r="Z1349" s="18"/>
      <c r="AA1349" s="18"/>
      <c r="AK1349" s="24"/>
      <c r="AL1349" s="20"/>
      <c r="AM1349" s="20"/>
      <c r="AN1349" s="22"/>
      <c r="AO1349" s="18"/>
    </row>
    <row r="1350" spans="22:41" x14ac:dyDescent="0.25">
      <c r="V1350" s="26"/>
      <c r="W1350" s="20"/>
      <c r="X1350" s="20"/>
      <c r="Y1350" s="22"/>
      <c r="Z1350" s="18"/>
      <c r="AA1350" s="18"/>
      <c r="AK1350" s="24"/>
      <c r="AL1350" s="20"/>
      <c r="AM1350" s="20"/>
      <c r="AN1350" s="22"/>
      <c r="AO1350" s="18"/>
    </row>
    <row r="1351" spans="22:41" x14ac:dyDescent="0.25">
      <c r="V1351" s="26"/>
      <c r="W1351" s="20"/>
      <c r="X1351" s="20"/>
      <c r="Y1351" s="22"/>
      <c r="Z1351" s="18"/>
      <c r="AA1351" s="18"/>
      <c r="AK1351" s="24"/>
      <c r="AL1351" s="20"/>
      <c r="AM1351" s="20"/>
      <c r="AN1351" s="22"/>
      <c r="AO1351" s="18"/>
    </row>
    <row r="1352" spans="22:41" x14ac:dyDescent="0.25">
      <c r="V1352" s="26"/>
      <c r="W1352" s="20"/>
      <c r="X1352" s="20"/>
      <c r="Y1352" s="22"/>
      <c r="Z1352" s="18"/>
      <c r="AA1352" s="18"/>
      <c r="AK1352" s="24"/>
      <c r="AL1352" s="20"/>
      <c r="AM1352" s="20"/>
      <c r="AN1352" s="22"/>
      <c r="AO1352" s="18"/>
    </row>
    <row r="1353" spans="22:41" x14ac:dyDescent="0.25">
      <c r="V1353" s="26"/>
      <c r="W1353" s="20"/>
      <c r="X1353" s="20"/>
      <c r="Y1353" s="22"/>
      <c r="Z1353" s="18"/>
      <c r="AA1353" s="18"/>
      <c r="AK1353" s="24"/>
      <c r="AL1353" s="20"/>
      <c r="AM1353" s="20"/>
      <c r="AN1353" s="22"/>
      <c r="AO1353" s="18"/>
    </row>
    <row r="1354" spans="22:41" x14ac:dyDescent="0.25">
      <c r="V1354" s="26"/>
      <c r="W1354" s="20"/>
      <c r="X1354" s="20"/>
      <c r="Y1354" s="22"/>
      <c r="Z1354" s="18"/>
      <c r="AA1354" s="18"/>
      <c r="AK1354" s="24"/>
      <c r="AL1354" s="20"/>
      <c r="AM1354" s="20"/>
      <c r="AN1354" s="22"/>
      <c r="AO1354" s="18"/>
    </row>
    <row r="1355" spans="22:41" x14ac:dyDescent="0.25">
      <c r="V1355" s="26"/>
      <c r="W1355" s="20"/>
      <c r="X1355" s="20"/>
      <c r="Y1355" s="22"/>
      <c r="Z1355" s="18"/>
      <c r="AA1355" s="18"/>
      <c r="AK1355" s="24"/>
      <c r="AL1355" s="20"/>
      <c r="AM1355" s="20"/>
      <c r="AN1355" s="22"/>
      <c r="AO1355" s="18"/>
    </row>
    <row r="1356" spans="22:41" x14ac:dyDescent="0.25">
      <c r="V1356" s="26"/>
      <c r="W1356" s="20"/>
      <c r="X1356" s="20"/>
      <c r="Y1356" s="22"/>
      <c r="Z1356" s="18"/>
      <c r="AA1356" s="18"/>
      <c r="AK1356" s="24"/>
      <c r="AL1356" s="20"/>
      <c r="AM1356" s="20"/>
      <c r="AN1356" s="22"/>
      <c r="AO1356" s="18"/>
    </row>
    <row r="1357" spans="22:41" x14ac:dyDescent="0.25">
      <c r="V1357" s="30"/>
      <c r="W1357" s="20"/>
      <c r="X1357" s="20"/>
      <c r="Y1357" s="22"/>
      <c r="Z1357" s="23"/>
      <c r="AA1357" s="23"/>
      <c r="AK1357" s="24"/>
      <c r="AL1357" s="20"/>
      <c r="AM1357" s="20"/>
      <c r="AN1357" s="22"/>
      <c r="AO1357" s="18"/>
    </row>
    <row r="1358" spans="22:41" x14ac:dyDescent="0.25">
      <c r="V1358" s="26"/>
      <c r="W1358" s="20"/>
      <c r="X1358" s="20"/>
      <c r="Y1358" s="22"/>
      <c r="Z1358" s="23"/>
      <c r="AA1358" s="23"/>
      <c r="AK1358" s="24"/>
      <c r="AL1358" s="20"/>
      <c r="AM1358" s="20"/>
      <c r="AN1358" s="22"/>
      <c r="AO1358" s="18"/>
    </row>
    <row r="1359" spans="22:41" x14ac:dyDescent="0.25">
      <c r="V1359" s="26"/>
      <c r="W1359" s="20"/>
      <c r="X1359" s="20"/>
      <c r="Y1359" s="22"/>
      <c r="Z1359" s="18"/>
      <c r="AA1359" s="18"/>
      <c r="AK1359" s="24"/>
      <c r="AL1359" s="20"/>
      <c r="AM1359" s="20"/>
      <c r="AN1359" s="22"/>
      <c r="AO1359" s="18"/>
    </row>
    <row r="1360" spans="22:41" x14ac:dyDescent="0.25">
      <c r="V1360" s="26"/>
      <c r="W1360" s="20"/>
      <c r="X1360" s="20"/>
      <c r="Y1360" s="22"/>
      <c r="Z1360" s="18"/>
      <c r="AA1360" s="18"/>
      <c r="AK1360" s="19"/>
      <c r="AL1360" s="20"/>
      <c r="AM1360" s="20"/>
      <c r="AN1360" s="22"/>
      <c r="AO1360" s="23"/>
    </row>
    <row r="1361" spans="22:41" x14ac:dyDescent="0.25">
      <c r="V1361" s="26"/>
      <c r="W1361" s="20"/>
      <c r="X1361" s="20"/>
      <c r="Y1361" s="22"/>
      <c r="Z1361" s="18"/>
      <c r="AA1361" s="18"/>
      <c r="AK1361" s="24"/>
      <c r="AL1361" s="20"/>
      <c r="AM1361" s="20"/>
      <c r="AN1361" s="22"/>
      <c r="AO1361" s="18"/>
    </row>
    <row r="1362" spans="22:41" x14ac:dyDescent="0.25">
      <c r="V1362" s="26"/>
      <c r="W1362" s="20"/>
      <c r="X1362" s="20"/>
      <c r="Y1362" s="22"/>
      <c r="Z1362" s="18"/>
      <c r="AA1362" s="18"/>
      <c r="AK1362" s="24"/>
      <c r="AL1362" s="20"/>
      <c r="AM1362" s="20"/>
      <c r="AN1362" s="22"/>
      <c r="AO1362" s="18"/>
    </row>
    <row r="1363" spans="22:41" x14ac:dyDescent="0.25">
      <c r="V1363" s="26"/>
      <c r="W1363" s="20"/>
      <c r="X1363" s="20"/>
      <c r="Y1363" s="22"/>
      <c r="Z1363" s="18"/>
      <c r="AA1363" s="18"/>
      <c r="AK1363" s="24"/>
      <c r="AL1363" s="20"/>
      <c r="AM1363" s="20"/>
      <c r="AN1363" s="22"/>
      <c r="AO1363" s="18"/>
    </row>
    <row r="1364" spans="22:41" x14ac:dyDescent="0.25">
      <c r="V1364" s="26"/>
      <c r="W1364" s="20"/>
      <c r="X1364" s="20"/>
      <c r="Y1364" s="22"/>
      <c r="Z1364" s="18"/>
      <c r="AA1364" s="18"/>
      <c r="AK1364" s="24"/>
      <c r="AL1364" s="20"/>
      <c r="AM1364" s="20"/>
      <c r="AN1364" s="22"/>
      <c r="AO1364" s="18"/>
    </row>
    <row r="1365" spans="22:41" x14ac:dyDescent="0.25">
      <c r="V1365" s="26"/>
      <c r="W1365" s="20"/>
      <c r="X1365" s="20"/>
      <c r="Y1365" s="22"/>
      <c r="Z1365" s="18"/>
      <c r="AA1365" s="18"/>
      <c r="AK1365" s="24"/>
      <c r="AL1365" s="20"/>
      <c r="AM1365" s="20"/>
      <c r="AN1365" s="22"/>
      <c r="AO1365" s="18"/>
    </row>
    <row r="1366" spans="22:41" x14ac:dyDescent="0.25">
      <c r="V1366" s="26"/>
      <c r="W1366" s="20"/>
      <c r="X1366" s="20"/>
      <c r="Y1366" s="22"/>
      <c r="Z1366" s="18"/>
      <c r="AA1366" s="18"/>
      <c r="AK1366" s="24"/>
      <c r="AL1366" s="20"/>
      <c r="AM1366" s="20"/>
      <c r="AN1366" s="22"/>
      <c r="AO1366" s="18"/>
    </row>
    <row r="1367" spans="22:41" x14ac:dyDescent="0.25">
      <c r="V1367" s="26"/>
      <c r="W1367" s="20"/>
      <c r="X1367" s="20"/>
      <c r="Y1367" s="22"/>
      <c r="Z1367" s="18"/>
      <c r="AA1367" s="18"/>
      <c r="AK1367" s="24"/>
      <c r="AL1367" s="20"/>
      <c r="AM1367" s="20"/>
      <c r="AN1367" s="22"/>
      <c r="AO1367" s="18"/>
    </row>
    <row r="1368" spans="22:41" x14ac:dyDescent="0.25">
      <c r="V1368" s="26"/>
      <c r="W1368" s="20"/>
      <c r="X1368" s="20"/>
      <c r="Y1368" s="22"/>
      <c r="Z1368" s="18"/>
      <c r="AA1368" s="18"/>
      <c r="AK1368" s="24"/>
      <c r="AL1368" s="20"/>
      <c r="AM1368" s="20"/>
      <c r="AN1368" s="22"/>
      <c r="AO1368" s="18"/>
    </row>
    <row r="1369" spans="22:41" x14ac:dyDescent="0.25">
      <c r="V1369" s="26"/>
      <c r="W1369" s="20"/>
      <c r="X1369" s="20"/>
      <c r="Y1369" s="22"/>
      <c r="Z1369" s="18"/>
      <c r="AA1369" s="18"/>
      <c r="AK1369" s="24"/>
      <c r="AL1369" s="20"/>
      <c r="AM1369" s="20"/>
      <c r="AN1369" s="22"/>
      <c r="AO1369" s="18"/>
    </row>
    <row r="1370" spans="22:41" x14ac:dyDescent="0.25">
      <c r="V1370" s="26"/>
      <c r="W1370" s="20"/>
      <c r="X1370" s="20"/>
      <c r="Y1370" s="22"/>
      <c r="Z1370" s="18"/>
      <c r="AA1370" s="18"/>
      <c r="AK1370" s="24"/>
      <c r="AL1370" s="20"/>
      <c r="AM1370" s="20"/>
      <c r="AN1370" s="22"/>
      <c r="AO1370" s="18"/>
    </row>
    <row r="1371" spans="22:41" x14ac:dyDescent="0.25">
      <c r="V1371" s="26"/>
      <c r="W1371" s="20"/>
      <c r="X1371" s="20"/>
      <c r="Y1371" s="22"/>
      <c r="Z1371" s="18"/>
      <c r="AA1371" s="18"/>
      <c r="AK1371" s="24"/>
      <c r="AL1371" s="20"/>
      <c r="AM1371" s="20"/>
      <c r="AN1371" s="22"/>
      <c r="AO1371" s="18"/>
    </row>
    <row r="1372" spans="22:41" x14ac:dyDescent="0.25">
      <c r="V1372" s="26"/>
      <c r="W1372" s="20"/>
      <c r="X1372" s="20"/>
      <c r="Y1372" s="22"/>
      <c r="Z1372" s="18"/>
      <c r="AA1372" s="18"/>
      <c r="AK1372" s="24"/>
      <c r="AL1372" s="20"/>
      <c r="AM1372" s="20"/>
      <c r="AN1372" s="22"/>
      <c r="AO1372" s="18"/>
    </row>
    <row r="1373" spans="22:41" x14ac:dyDescent="0.25">
      <c r="V1373" s="26"/>
      <c r="W1373" s="20"/>
      <c r="X1373" s="20"/>
      <c r="Y1373" s="22"/>
      <c r="Z1373" s="18"/>
      <c r="AA1373" s="18"/>
      <c r="AK1373" s="24"/>
      <c r="AL1373" s="20"/>
      <c r="AM1373" s="20"/>
      <c r="AN1373" s="22"/>
      <c r="AO1373" s="18"/>
    </row>
    <row r="1374" spans="22:41" x14ac:dyDescent="0.25">
      <c r="V1374" s="26"/>
      <c r="W1374" s="20"/>
      <c r="X1374" s="20"/>
      <c r="Y1374" s="22"/>
      <c r="Z1374" s="18"/>
      <c r="AA1374" s="18"/>
      <c r="AK1374" s="24"/>
      <c r="AL1374" s="20"/>
      <c r="AM1374" s="20"/>
      <c r="AN1374" s="22"/>
      <c r="AO1374" s="18"/>
    </row>
    <row r="1375" spans="22:41" x14ac:dyDescent="0.25">
      <c r="V1375" s="26"/>
      <c r="W1375" s="20"/>
      <c r="X1375" s="20"/>
      <c r="Y1375" s="22"/>
      <c r="Z1375" s="18"/>
      <c r="AA1375" s="18"/>
      <c r="AK1375" s="24"/>
      <c r="AL1375" s="20"/>
      <c r="AM1375" s="20"/>
      <c r="AN1375" s="22"/>
      <c r="AO1375" s="18"/>
    </row>
    <row r="1376" spans="22:41" x14ac:dyDescent="0.25">
      <c r="V1376" s="26"/>
      <c r="W1376" s="20"/>
      <c r="X1376" s="20"/>
      <c r="Y1376" s="22"/>
      <c r="Z1376" s="18"/>
      <c r="AA1376" s="18"/>
      <c r="AK1376" s="24"/>
      <c r="AL1376" s="20"/>
      <c r="AM1376" s="20"/>
      <c r="AN1376" s="22"/>
      <c r="AO1376" s="18"/>
    </row>
    <row r="1377" spans="22:41" x14ac:dyDescent="0.25">
      <c r="V1377" s="26"/>
      <c r="W1377" s="20"/>
      <c r="X1377" s="20"/>
      <c r="Y1377" s="22"/>
      <c r="Z1377" s="18"/>
      <c r="AA1377" s="18"/>
      <c r="AK1377" s="24"/>
      <c r="AL1377" s="20"/>
      <c r="AM1377" s="20"/>
      <c r="AN1377" s="22"/>
      <c r="AO1377" s="18"/>
    </row>
    <row r="1378" spans="22:41" x14ac:dyDescent="0.25">
      <c r="V1378" s="30"/>
      <c r="W1378" s="20"/>
      <c r="X1378" s="20"/>
      <c r="Y1378" s="22"/>
      <c r="Z1378" s="23"/>
      <c r="AA1378" s="23"/>
      <c r="AK1378" s="24"/>
      <c r="AL1378" s="20"/>
      <c r="AM1378" s="20"/>
      <c r="AN1378" s="22"/>
      <c r="AO1378" s="18"/>
    </row>
    <row r="1379" spans="22:41" x14ac:dyDescent="0.25">
      <c r="V1379" s="26"/>
      <c r="W1379" s="20"/>
      <c r="X1379" s="20"/>
      <c r="Y1379" s="22"/>
      <c r="Z1379" s="18"/>
      <c r="AA1379" s="18"/>
      <c r="AK1379" s="24"/>
      <c r="AL1379" s="20"/>
      <c r="AM1379" s="20"/>
      <c r="AN1379" s="22"/>
      <c r="AO1379" s="18"/>
    </row>
    <row r="1380" spans="22:41" x14ac:dyDescent="0.25">
      <c r="V1380" s="26"/>
      <c r="W1380" s="20"/>
      <c r="X1380" s="20"/>
      <c r="Y1380" s="22"/>
      <c r="Z1380" s="18"/>
      <c r="AA1380" s="18"/>
      <c r="AK1380" s="24"/>
      <c r="AL1380" s="20"/>
      <c r="AM1380" s="20"/>
      <c r="AN1380" s="22"/>
      <c r="AO1380" s="18"/>
    </row>
    <row r="1381" spans="22:41" x14ac:dyDescent="0.25">
      <c r="V1381" s="26"/>
      <c r="W1381" s="20"/>
      <c r="X1381" s="20"/>
      <c r="Y1381" s="22"/>
      <c r="Z1381" s="18"/>
      <c r="AA1381" s="18"/>
      <c r="AK1381" s="24"/>
      <c r="AL1381" s="20"/>
      <c r="AM1381" s="20"/>
      <c r="AN1381" s="22"/>
      <c r="AO1381" s="18"/>
    </row>
    <row r="1382" spans="22:41" x14ac:dyDescent="0.25">
      <c r="V1382" s="26"/>
      <c r="W1382" s="20"/>
      <c r="X1382" s="20"/>
      <c r="Y1382" s="22"/>
      <c r="Z1382" s="18"/>
      <c r="AA1382" s="18"/>
      <c r="AK1382" s="24"/>
      <c r="AL1382" s="20"/>
      <c r="AM1382" s="20"/>
      <c r="AN1382" s="22"/>
      <c r="AO1382" s="18"/>
    </row>
    <row r="1383" spans="22:41" x14ac:dyDescent="0.25">
      <c r="V1383" s="26"/>
      <c r="W1383" s="20"/>
      <c r="X1383" s="20"/>
      <c r="Y1383" s="22"/>
      <c r="Z1383" s="18"/>
      <c r="AA1383" s="18"/>
      <c r="AK1383" s="24"/>
      <c r="AL1383" s="20"/>
      <c r="AM1383" s="20"/>
      <c r="AN1383" s="22"/>
      <c r="AO1383" s="18"/>
    </row>
    <row r="1384" spans="22:41" x14ac:dyDescent="0.25">
      <c r="V1384" s="26"/>
      <c r="W1384" s="20"/>
      <c r="X1384" s="20"/>
      <c r="Y1384" s="22"/>
      <c r="Z1384" s="18"/>
      <c r="AA1384" s="18"/>
      <c r="AK1384" s="24"/>
      <c r="AL1384" s="20"/>
      <c r="AM1384" s="20"/>
      <c r="AN1384" s="22"/>
      <c r="AO1384" s="18"/>
    </row>
    <row r="1385" spans="22:41" x14ac:dyDescent="0.25">
      <c r="V1385" s="26"/>
      <c r="W1385" s="20"/>
      <c r="X1385" s="20"/>
      <c r="Y1385" s="22"/>
      <c r="Z1385" s="18"/>
      <c r="AA1385" s="18"/>
      <c r="AK1385" s="24"/>
      <c r="AL1385" s="20"/>
      <c r="AM1385" s="20"/>
      <c r="AN1385" s="22"/>
      <c r="AO1385" s="18"/>
    </row>
    <row r="1386" spans="22:41" x14ac:dyDescent="0.25">
      <c r="V1386" s="26"/>
      <c r="W1386" s="20"/>
      <c r="X1386" s="20"/>
      <c r="Y1386" s="22"/>
      <c r="Z1386" s="18"/>
      <c r="AA1386" s="18"/>
      <c r="AK1386" s="24"/>
      <c r="AL1386" s="20"/>
      <c r="AM1386" s="20"/>
      <c r="AN1386" s="22"/>
      <c r="AO1386" s="18"/>
    </row>
    <row r="1387" spans="22:41" x14ac:dyDescent="0.25">
      <c r="V1387" s="26"/>
      <c r="W1387" s="20"/>
      <c r="X1387" s="20"/>
      <c r="Y1387" s="22"/>
      <c r="Z1387" s="18"/>
      <c r="AA1387" s="18"/>
      <c r="AK1387" s="24"/>
      <c r="AL1387" s="20"/>
      <c r="AM1387" s="20"/>
      <c r="AN1387" s="22"/>
      <c r="AO1387" s="18"/>
    </row>
    <row r="1388" spans="22:41" x14ac:dyDescent="0.25">
      <c r="V1388" s="26"/>
      <c r="W1388" s="20"/>
      <c r="X1388" s="20"/>
      <c r="Y1388" s="22"/>
      <c r="Z1388" s="18"/>
      <c r="AA1388" s="18"/>
      <c r="AK1388" s="24"/>
      <c r="AL1388" s="20"/>
      <c r="AM1388" s="20"/>
      <c r="AN1388" s="22"/>
      <c r="AO1388" s="18"/>
    </row>
    <row r="1389" spans="22:41" x14ac:dyDescent="0.25">
      <c r="V1389" s="26"/>
      <c r="W1389" s="20"/>
      <c r="X1389" s="20"/>
      <c r="Y1389" s="22"/>
      <c r="Z1389" s="18"/>
      <c r="AA1389" s="18"/>
      <c r="AK1389" s="24"/>
      <c r="AL1389" s="20"/>
      <c r="AM1389" s="20"/>
      <c r="AN1389" s="22"/>
      <c r="AO1389" s="18"/>
    </row>
    <row r="1390" spans="22:41" x14ac:dyDescent="0.25">
      <c r="V1390" s="26"/>
      <c r="W1390" s="20"/>
      <c r="X1390" s="20"/>
      <c r="Y1390" s="22"/>
      <c r="Z1390" s="18"/>
      <c r="AA1390" s="18"/>
      <c r="AK1390" s="24"/>
      <c r="AL1390" s="20"/>
      <c r="AM1390" s="20"/>
      <c r="AN1390" s="22"/>
      <c r="AO1390" s="18"/>
    </row>
    <row r="1391" spans="22:41" x14ac:dyDescent="0.25">
      <c r="V1391" s="26"/>
      <c r="W1391" s="20"/>
      <c r="X1391" s="20"/>
      <c r="Y1391" s="22"/>
      <c r="Z1391" s="18"/>
      <c r="AA1391" s="18"/>
      <c r="AK1391" s="24"/>
      <c r="AL1391" s="20"/>
      <c r="AM1391" s="20"/>
      <c r="AN1391" s="22"/>
      <c r="AO1391" s="18"/>
    </row>
    <row r="1392" spans="22:41" x14ac:dyDescent="0.25">
      <c r="V1392" s="26"/>
      <c r="W1392" s="20"/>
      <c r="X1392" s="20"/>
      <c r="Y1392" s="22"/>
      <c r="Z1392" s="18"/>
      <c r="AA1392" s="18"/>
      <c r="AK1392" s="24"/>
      <c r="AL1392" s="20"/>
      <c r="AM1392" s="20"/>
      <c r="AN1392" s="22"/>
      <c r="AO1392" s="18"/>
    </row>
    <row r="1393" spans="22:41" x14ac:dyDescent="0.25">
      <c r="V1393" s="26"/>
      <c r="W1393" s="20"/>
      <c r="X1393" s="20"/>
      <c r="Y1393" s="22"/>
      <c r="Z1393" s="18"/>
      <c r="AA1393" s="18"/>
      <c r="AK1393" s="24"/>
      <c r="AL1393" s="20"/>
      <c r="AM1393" s="20"/>
      <c r="AN1393" s="22"/>
      <c r="AO1393" s="18"/>
    </row>
    <row r="1394" spans="22:41" x14ac:dyDescent="0.25">
      <c r="V1394" s="26"/>
      <c r="W1394" s="20"/>
      <c r="X1394" s="20"/>
      <c r="Y1394" s="22"/>
      <c r="Z1394" s="18"/>
      <c r="AA1394" s="18"/>
      <c r="AK1394" s="24"/>
      <c r="AL1394" s="20"/>
      <c r="AM1394" s="20"/>
      <c r="AN1394" s="22"/>
      <c r="AO1394" s="18"/>
    </row>
    <row r="1395" spans="22:41" x14ac:dyDescent="0.25">
      <c r="V1395" s="26"/>
      <c r="W1395" s="20"/>
      <c r="X1395" s="20"/>
      <c r="Y1395" s="22"/>
      <c r="Z1395" s="18"/>
      <c r="AA1395" s="18"/>
      <c r="AK1395" s="19"/>
      <c r="AL1395" s="20"/>
      <c r="AM1395" s="20"/>
      <c r="AN1395" s="22"/>
      <c r="AO1395" s="23"/>
    </row>
    <row r="1396" spans="22:41" x14ac:dyDescent="0.25">
      <c r="V1396" s="26"/>
      <c r="W1396" s="20"/>
      <c r="X1396" s="20"/>
      <c r="Y1396" s="22"/>
      <c r="Z1396" s="18"/>
      <c r="AA1396" s="18"/>
      <c r="AK1396" s="19"/>
      <c r="AL1396" s="20"/>
      <c r="AM1396" s="20"/>
      <c r="AN1396" s="22"/>
      <c r="AO1396" s="23"/>
    </row>
    <row r="1397" spans="22:41" x14ac:dyDescent="0.25">
      <c r="V1397" s="26"/>
      <c r="W1397" s="20"/>
      <c r="X1397" s="20"/>
      <c r="Y1397" s="22"/>
      <c r="Z1397" s="18"/>
      <c r="AA1397" s="18"/>
      <c r="AK1397" s="19"/>
      <c r="AL1397" s="20"/>
      <c r="AM1397" s="20"/>
      <c r="AN1397" s="22"/>
      <c r="AO1397" s="23"/>
    </row>
    <row r="1398" spans="22:41" x14ac:dyDescent="0.25">
      <c r="V1398" s="26"/>
      <c r="W1398" s="20"/>
      <c r="X1398" s="20"/>
      <c r="Y1398" s="22"/>
      <c r="Z1398" s="18"/>
      <c r="AA1398" s="18"/>
      <c r="AK1398" s="24"/>
      <c r="AL1398" s="20"/>
      <c r="AM1398" s="20"/>
      <c r="AN1398" s="22"/>
      <c r="AO1398" s="18"/>
    </row>
    <row r="1399" spans="22:41" x14ac:dyDescent="0.25">
      <c r="V1399" s="26"/>
      <c r="W1399" s="20"/>
      <c r="X1399" s="20"/>
      <c r="Y1399" s="22"/>
      <c r="Z1399" s="18"/>
      <c r="AA1399" s="18"/>
      <c r="AK1399" s="24"/>
      <c r="AL1399" s="20"/>
      <c r="AM1399" s="20"/>
      <c r="AN1399" s="22"/>
      <c r="AO1399" s="18"/>
    </row>
    <row r="1400" spans="22:41" x14ac:dyDescent="0.25">
      <c r="V1400" s="26"/>
      <c r="W1400" s="20"/>
      <c r="X1400" s="20"/>
      <c r="Y1400" s="22"/>
      <c r="Z1400" s="18"/>
      <c r="AA1400" s="18"/>
      <c r="AK1400" s="24"/>
      <c r="AL1400" s="20"/>
      <c r="AM1400" s="20"/>
      <c r="AN1400" s="22"/>
      <c r="AO1400" s="18"/>
    </row>
    <row r="1401" spans="22:41" x14ac:dyDescent="0.25">
      <c r="V1401" s="26"/>
      <c r="W1401" s="20"/>
      <c r="X1401" s="20"/>
      <c r="Y1401" s="22"/>
      <c r="Z1401" s="18"/>
      <c r="AA1401" s="18"/>
      <c r="AK1401" s="24"/>
      <c r="AL1401" s="20"/>
      <c r="AM1401" s="20"/>
      <c r="AN1401" s="22"/>
      <c r="AO1401" s="18"/>
    </row>
    <row r="1402" spans="22:41" x14ac:dyDescent="0.25">
      <c r="V1402" s="26"/>
      <c r="W1402" s="20"/>
      <c r="X1402" s="20"/>
      <c r="Y1402" s="22"/>
      <c r="Z1402" s="18"/>
      <c r="AA1402" s="18"/>
      <c r="AK1402" s="24"/>
      <c r="AL1402" s="20"/>
      <c r="AM1402" s="20"/>
      <c r="AN1402" s="22"/>
      <c r="AO1402" s="18"/>
    </row>
    <row r="1403" spans="22:41" x14ac:dyDescent="0.25">
      <c r="V1403" s="26"/>
      <c r="W1403" s="20"/>
      <c r="X1403" s="20"/>
      <c r="Y1403" s="22"/>
      <c r="Z1403" s="18"/>
      <c r="AA1403" s="18"/>
      <c r="AK1403" s="24"/>
      <c r="AL1403" s="20"/>
      <c r="AM1403" s="20"/>
      <c r="AN1403" s="22"/>
      <c r="AO1403" s="18"/>
    </row>
    <row r="1404" spans="22:41" x14ac:dyDescent="0.25">
      <c r="V1404" s="26"/>
      <c r="W1404" s="20"/>
      <c r="X1404" s="20"/>
      <c r="Y1404" s="22"/>
      <c r="Z1404" s="18"/>
      <c r="AA1404" s="18"/>
      <c r="AK1404" s="24"/>
      <c r="AL1404" s="20"/>
      <c r="AM1404" s="20"/>
      <c r="AN1404" s="22"/>
      <c r="AO1404" s="18"/>
    </row>
    <row r="1405" spans="22:41" x14ac:dyDescent="0.25">
      <c r="V1405" s="26"/>
      <c r="W1405" s="20"/>
      <c r="X1405" s="20"/>
      <c r="Y1405" s="22"/>
      <c r="Z1405" s="18"/>
      <c r="AA1405" s="18"/>
      <c r="AK1405" s="24"/>
      <c r="AL1405" s="20"/>
      <c r="AM1405" s="20"/>
      <c r="AN1405" s="22"/>
      <c r="AO1405" s="18"/>
    </row>
    <row r="1406" spans="22:41" x14ac:dyDescent="0.25">
      <c r="V1406" s="26"/>
      <c r="W1406" s="20"/>
      <c r="X1406" s="20"/>
      <c r="Y1406" s="22"/>
      <c r="Z1406" s="18"/>
      <c r="AA1406" s="18"/>
      <c r="AK1406" s="24"/>
      <c r="AL1406" s="20"/>
      <c r="AM1406" s="20"/>
      <c r="AN1406" s="22"/>
      <c r="AO1406" s="18"/>
    </row>
    <row r="1407" spans="22:41" x14ac:dyDescent="0.25">
      <c r="V1407" s="26"/>
      <c r="W1407" s="20"/>
      <c r="X1407" s="20"/>
      <c r="Y1407" s="22"/>
      <c r="Z1407" s="18"/>
      <c r="AA1407" s="18"/>
      <c r="AK1407" s="24"/>
      <c r="AL1407" s="20"/>
      <c r="AM1407" s="20"/>
      <c r="AN1407" s="22"/>
      <c r="AO1407" s="18"/>
    </row>
    <row r="1408" spans="22:41" x14ac:dyDescent="0.25">
      <c r="V1408" s="26"/>
      <c r="W1408" s="20"/>
      <c r="X1408" s="20"/>
      <c r="Y1408" s="22"/>
      <c r="Z1408" s="18"/>
      <c r="AA1408" s="18"/>
      <c r="AK1408" s="24"/>
      <c r="AL1408" s="20"/>
      <c r="AM1408" s="20"/>
      <c r="AN1408" s="22"/>
      <c r="AO1408" s="18"/>
    </row>
    <row r="1409" spans="22:41" x14ac:dyDescent="0.25">
      <c r="V1409" s="26"/>
      <c r="W1409" s="20"/>
      <c r="X1409" s="20"/>
      <c r="Y1409" s="22"/>
      <c r="Z1409" s="18"/>
      <c r="AA1409" s="18"/>
      <c r="AK1409" s="24"/>
      <c r="AL1409" s="20"/>
      <c r="AM1409" s="20"/>
      <c r="AN1409" s="22"/>
      <c r="AO1409" s="18"/>
    </row>
    <row r="1410" spans="22:41" x14ac:dyDescent="0.25">
      <c r="V1410" s="26"/>
      <c r="W1410" s="20"/>
      <c r="X1410" s="20"/>
      <c r="Y1410" s="22"/>
      <c r="Z1410" s="18"/>
      <c r="AA1410" s="18"/>
      <c r="AK1410" s="24"/>
      <c r="AL1410" s="20"/>
      <c r="AM1410" s="20"/>
      <c r="AN1410" s="22"/>
      <c r="AO1410" s="18"/>
    </row>
    <row r="1411" spans="22:41" x14ac:dyDescent="0.25">
      <c r="V1411" s="26"/>
      <c r="W1411" s="20"/>
      <c r="X1411" s="20"/>
      <c r="Y1411" s="22"/>
      <c r="Z1411" s="18"/>
      <c r="AA1411" s="18"/>
      <c r="AK1411" s="24"/>
      <c r="AL1411" s="20"/>
      <c r="AM1411" s="20"/>
      <c r="AN1411" s="22"/>
      <c r="AO1411" s="18"/>
    </row>
    <row r="1412" spans="22:41" x14ac:dyDescent="0.25">
      <c r="V1412" s="26"/>
      <c r="W1412" s="20"/>
      <c r="X1412" s="20"/>
      <c r="Y1412" s="22"/>
      <c r="Z1412" s="18"/>
      <c r="AA1412" s="18"/>
      <c r="AK1412" s="24"/>
      <c r="AL1412" s="20"/>
      <c r="AM1412" s="20"/>
      <c r="AN1412" s="22"/>
      <c r="AO1412" s="18"/>
    </row>
    <row r="1413" spans="22:41" x14ac:dyDescent="0.25">
      <c r="V1413" s="30"/>
      <c r="W1413" s="20"/>
      <c r="X1413" s="20"/>
      <c r="Y1413" s="22"/>
      <c r="Z1413" s="23"/>
      <c r="AA1413" s="23"/>
      <c r="AK1413" s="24"/>
      <c r="AL1413" s="20"/>
      <c r="AM1413" s="20"/>
      <c r="AN1413" s="22"/>
      <c r="AO1413" s="18"/>
    </row>
    <row r="1414" spans="22:41" x14ac:dyDescent="0.25">
      <c r="V1414" s="30"/>
      <c r="W1414" s="20"/>
      <c r="X1414" s="20"/>
      <c r="Y1414" s="22"/>
      <c r="Z1414" s="23"/>
      <c r="AA1414" s="23"/>
      <c r="AK1414" s="24"/>
      <c r="AL1414" s="20"/>
      <c r="AM1414" s="20"/>
      <c r="AN1414" s="22"/>
      <c r="AO1414" s="18"/>
    </row>
    <row r="1415" spans="22:41" x14ac:dyDescent="0.25">
      <c r="V1415" s="30"/>
      <c r="W1415" s="20"/>
      <c r="X1415" s="20"/>
      <c r="Y1415" s="22"/>
      <c r="Z1415" s="23"/>
      <c r="AA1415" s="23"/>
      <c r="AK1415" s="24"/>
      <c r="AL1415" s="20"/>
      <c r="AM1415" s="20"/>
      <c r="AN1415" s="22"/>
      <c r="AO1415" s="18"/>
    </row>
    <row r="1416" spans="22:41" x14ac:dyDescent="0.25">
      <c r="V1416" s="26"/>
      <c r="W1416" s="20"/>
      <c r="X1416" s="20"/>
      <c r="Y1416" s="22"/>
      <c r="Z1416" s="18"/>
      <c r="AA1416" s="18"/>
      <c r="AK1416" s="24"/>
      <c r="AL1416" s="20"/>
      <c r="AM1416" s="20"/>
      <c r="AN1416" s="22"/>
      <c r="AO1416" s="18"/>
    </row>
    <row r="1417" spans="22:41" x14ac:dyDescent="0.25">
      <c r="V1417" s="26"/>
      <c r="W1417" s="20"/>
      <c r="X1417" s="20"/>
      <c r="Y1417" s="22"/>
      <c r="Z1417" s="18"/>
      <c r="AA1417" s="18"/>
      <c r="AK1417" s="24"/>
      <c r="AL1417" s="20"/>
      <c r="AM1417" s="20"/>
      <c r="AN1417" s="22"/>
      <c r="AO1417" s="18"/>
    </row>
    <row r="1418" spans="22:41" x14ac:dyDescent="0.25">
      <c r="V1418" s="26"/>
      <c r="W1418" s="20"/>
      <c r="X1418" s="20"/>
      <c r="Y1418" s="22"/>
      <c r="Z1418" s="18"/>
      <c r="AA1418" s="18"/>
      <c r="AK1418" s="24"/>
      <c r="AL1418" s="20"/>
      <c r="AM1418" s="20"/>
      <c r="AN1418" s="22"/>
      <c r="AO1418" s="18"/>
    </row>
    <row r="1419" spans="22:41" x14ac:dyDescent="0.25">
      <c r="V1419" s="26"/>
      <c r="W1419" s="20"/>
      <c r="X1419" s="20"/>
      <c r="Y1419" s="22"/>
      <c r="Z1419" s="18"/>
      <c r="AA1419" s="18"/>
      <c r="AK1419" s="24"/>
      <c r="AL1419" s="20"/>
      <c r="AM1419" s="20"/>
      <c r="AN1419" s="22"/>
      <c r="AO1419" s="18"/>
    </row>
    <row r="1420" spans="22:41" x14ac:dyDescent="0.25">
      <c r="V1420" s="26"/>
      <c r="W1420" s="20"/>
      <c r="X1420" s="20"/>
      <c r="Y1420" s="22"/>
      <c r="Z1420" s="18"/>
      <c r="AA1420" s="18"/>
      <c r="AK1420" s="24"/>
      <c r="AL1420" s="20"/>
      <c r="AM1420" s="20"/>
      <c r="AN1420" s="22"/>
      <c r="AO1420" s="18"/>
    </row>
    <row r="1421" spans="22:41" x14ac:dyDescent="0.25">
      <c r="V1421" s="26"/>
      <c r="W1421" s="20"/>
      <c r="X1421" s="20"/>
      <c r="Y1421" s="22"/>
      <c r="Z1421" s="18"/>
      <c r="AA1421" s="18"/>
      <c r="AK1421" s="24"/>
      <c r="AL1421" s="20"/>
      <c r="AM1421" s="20"/>
      <c r="AN1421" s="22"/>
      <c r="AO1421" s="18"/>
    </row>
    <row r="1422" spans="22:41" x14ac:dyDescent="0.25">
      <c r="V1422" s="26"/>
      <c r="W1422" s="20"/>
      <c r="X1422" s="20"/>
      <c r="Y1422" s="22"/>
      <c r="Z1422" s="18"/>
      <c r="AA1422" s="18"/>
      <c r="AK1422" s="24"/>
      <c r="AL1422" s="20"/>
      <c r="AM1422" s="20"/>
      <c r="AN1422" s="22"/>
      <c r="AO1422" s="18"/>
    </row>
    <row r="1423" spans="22:41" x14ac:dyDescent="0.25">
      <c r="V1423" s="26"/>
      <c r="W1423" s="20"/>
      <c r="X1423" s="20"/>
      <c r="Y1423" s="22"/>
      <c r="Z1423" s="18"/>
      <c r="AA1423" s="18"/>
      <c r="AK1423" s="24"/>
      <c r="AL1423" s="20"/>
      <c r="AM1423" s="20"/>
      <c r="AN1423" s="22"/>
      <c r="AO1423" s="18"/>
    </row>
    <row r="1424" spans="22:41" x14ac:dyDescent="0.25">
      <c r="V1424" s="26"/>
      <c r="W1424" s="20"/>
      <c r="X1424" s="20"/>
      <c r="Y1424" s="22"/>
      <c r="Z1424" s="18"/>
      <c r="AA1424" s="18"/>
      <c r="AK1424" s="24"/>
      <c r="AL1424" s="20"/>
      <c r="AM1424" s="20"/>
      <c r="AN1424" s="22"/>
      <c r="AO1424" s="18"/>
    </row>
    <row r="1425" spans="22:41" x14ac:dyDescent="0.25">
      <c r="V1425" s="26"/>
      <c r="W1425" s="20"/>
      <c r="X1425" s="20"/>
      <c r="Y1425" s="22"/>
      <c r="Z1425" s="18"/>
      <c r="AA1425" s="18"/>
      <c r="AK1425" s="24"/>
      <c r="AL1425" s="20"/>
      <c r="AM1425" s="20"/>
      <c r="AN1425" s="22"/>
      <c r="AO1425" s="18"/>
    </row>
    <row r="1426" spans="22:41" x14ac:dyDescent="0.25">
      <c r="V1426" s="26"/>
      <c r="W1426" s="20"/>
      <c r="X1426" s="20"/>
      <c r="Y1426" s="22"/>
      <c r="Z1426" s="18"/>
      <c r="AA1426" s="18"/>
      <c r="AK1426" s="24"/>
      <c r="AL1426" s="20"/>
      <c r="AM1426" s="20"/>
      <c r="AN1426" s="22"/>
      <c r="AO1426" s="18"/>
    </row>
    <row r="1427" spans="22:41" x14ac:dyDescent="0.25">
      <c r="V1427" s="26"/>
      <c r="W1427" s="20"/>
      <c r="X1427" s="20"/>
      <c r="Y1427" s="22"/>
      <c r="Z1427" s="18"/>
      <c r="AA1427" s="18"/>
      <c r="AK1427" s="24"/>
      <c r="AL1427" s="20"/>
      <c r="AM1427" s="20"/>
      <c r="AN1427" s="22"/>
      <c r="AO1427" s="18"/>
    </row>
    <row r="1428" spans="22:41" x14ac:dyDescent="0.25">
      <c r="V1428" s="26"/>
      <c r="W1428" s="20"/>
      <c r="X1428" s="20"/>
      <c r="Y1428" s="22"/>
      <c r="Z1428" s="18"/>
      <c r="AA1428" s="18"/>
      <c r="AK1428" s="24"/>
      <c r="AL1428" s="20"/>
      <c r="AM1428" s="20"/>
      <c r="AN1428" s="22"/>
      <c r="AO1428" s="18"/>
    </row>
    <row r="1429" spans="22:41" x14ac:dyDescent="0.25">
      <c r="V1429" s="26"/>
      <c r="W1429" s="20"/>
      <c r="X1429" s="20"/>
      <c r="Y1429" s="22"/>
      <c r="Z1429" s="18"/>
      <c r="AA1429" s="18"/>
      <c r="AK1429" s="24"/>
      <c r="AL1429" s="20"/>
      <c r="AM1429" s="20"/>
      <c r="AN1429" s="22"/>
      <c r="AO1429" s="18"/>
    </row>
    <row r="1430" spans="22:41" x14ac:dyDescent="0.25">
      <c r="V1430" s="26"/>
      <c r="W1430" s="20"/>
      <c r="X1430" s="20"/>
      <c r="Y1430" s="22"/>
      <c r="Z1430" s="18"/>
      <c r="AA1430" s="18"/>
      <c r="AK1430" s="24"/>
      <c r="AL1430" s="20"/>
      <c r="AM1430" s="20"/>
      <c r="AN1430" s="22"/>
      <c r="AO1430" s="18"/>
    </row>
    <row r="1431" spans="22:41" x14ac:dyDescent="0.25">
      <c r="V1431" s="26"/>
      <c r="W1431" s="20"/>
      <c r="X1431" s="20"/>
      <c r="Y1431" s="22"/>
      <c r="Z1431" s="18"/>
      <c r="AA1431" s="18"/>
      <c r="AK1431" s="24"/>
      <c r="AL1431" s="20"/>
      <c r="AM1431" s="20"/>
      <c r="AN1431" s="22"/>
      <c r="AO1431" s="18"/>
    </row>
    <row r="1432" spans="22:41" x14ac:dyDescent="0.25">
      <c r="V1432" s="26"/>
      <c r="W1432" s="20"/>
      <c r="X1432" s="20"/>
      <c r="Y1432" s="22"/>
      <c r="Z1432" s="18"/>
      <c r="AA1432" s="18"/>
      <c r="AK1432" s="24"/>
      <c r="AL1432" s="20"/>
      <c r="AM1432" s="20"/>
      <c r="AN1432" s="22"/>
      <c r="AO1432" s="18"/>
    </row>
    <row r="1433" spans="22:41" x14ac:dyDescent="0.25">
      <c r="V1433" s="26"/>
      <c r="W1433" s="20"/>
      <c r="X1433" s="20"/>
      <c r="Y1433" s="22"/>
      <c r="Z1433" s="18"/>
      <c r="AA1433" s="18"/>
      <c r="AK1433" s="24"/>
      <c r="AL1433" s="20"/>
      <c r="AM1433" s="20"/>
      <c r="AN1433" s="22"/>
      <c r="AO1433" s="18"/>
    </row>
    <row r="1434" spans="22:41" x14ac:dyDescent="0.25">
      <c r="V1434" s="26"/>
      <c r="W1434" s="20"/>
      <c r="X1434" s="20"/>
      <c r="Y1434" s="22"/>
      <c r="Z1434" s="18"/>
      <c r="AA1434" s="18"/>
      <c r="AK1434" s="24"/>
      <c r="AL1434" s="20"/>
      <c r="AM1434" s="20"/>
      <c r="AN1434" s="22"/>
      <c r="AO1434" s="18"/>
    </row>
    <row r="1435" spans="22:41" x14ac:dyDescent="0.25">
      <c r="V1435" s="26"/>
      <c r="W1435" s="20"/>
      <c r="X1435" s="20"/>
      <c r="Y1435" s="22"/>
      <c r="Z1435" s="18"/>
      <c r="AA1435" s="18"/>
      <c r="AK1435" s="24"/>
      <c r="AL1435" s="20"/>
      <c r="AM1435" s="20"/>
      <c r="AN1435" s="22"/>
      <c r="AO1435" s="18"/>
    </row>
    <row r="1436" spans="22:41" x14ac:dyDescent="0.25">
      <c r="V1436" s="26"/>
      <c r="W1436" s="20"/>
      <c r="X1436" s="20"/>
      <c r="Y1436" s="22"/>
      <c r="Z1436" s="18"/>
      <c r="AA1436" s="18"/>
      <c r="AK1436" s="24"/>
      <c r="AL1436" s="20"/>
      <c r="AM1436" s="20"/>
      <c r="AN1436" s="22"/>
      <c r="AO1436" s="18"/>
    </row>
    <row r="1437" spans="22:41" x14ac:dyDescent="0.25">
      <c r="V1437" s="26"/>
      <c r="W1437" s="20"/>
      <c r="X1437" s="20"/>
      <c r="Y1437" s="22"/>
      <c r="Z1437" s="18"/>
      <c r="AA1437" s="18"/>
      <c r="AK1437" s="24"/>
      <c r="AL1437" s="20"/>
      <c r="AM1437" s="20"/>
      <c r="AN1437" s="22"/>
      <c r="AO1437" s="18"/>
    </row>
    <row r="1438" spans="22:41" x14ac:dyDescent="0.25">
      <c r="V1438" s="26"/>
      <c r="W1438" s="20"/>
      <c r="X1438" s="20"/>
      <c r="Y1438" s="22"/>
      <c r="Z1438" s="18"/>
      <c r="AA1438" s="18"/>
      <c r="AK1438" s="24"/>
      <c r="AL1438" s="20"/>
      <c r="AM1438" s="20"/>
      <c r="AN1438" s="22"/>
      <c r="AO1438" s="18"/>
    </row>
    <row r="1439" spans="22:41" x14ac:dyDescent="0.25">
      <c r="V1439" s="26"/>
      <c r="W1439" s="20"/>
      <c r="X1439" s="20"/>
      <c r="Y1439" s="22"/>
      <c r="Z1439" s="18"/>
      <c r="AA1439" s="18"/>
      <c r="AK1439" s="24"/>
      <c r="AL1439" s="20"/>
      <c r="AM1439" s="20"/>
      <c r="AN1439" s="22"/>
      <c r="AO1439" s="18"/>
    </row>
    <row r="1440" spans="22:41" x14ac:dyDescent="0.25">
      <c r="V1440" s="26"/>
      <c r="W1440" s="20"/>
      <c r="X1440" s="20"/>
      <c r="Y1440" s="22"/>
      <c r="Z1440" s="18"/>
      <c r="AA1440" s="18"/>
      <c r="AK1440" s="24"/>
      <c r="AL1440" s="20"/>
      <c r="AM1440" s="20"/>
      <c r="AN1440" s="22"/>
      <c r="AO1440" s="18"/>
    </row>
    <row r="1441" spans="22:41" x14ac:dyDescent="0.25">
      <c r="V1441" s="26"/>
      <c r="W1441" s="20"/>
      <c r="X1441" s="20"/>
      <c r="Y1441" s="22"/>
      <c r="Z1441" s="18"/>
      <c r="AA1441" s="18"/>
      <c r="AK1441" s="24"/>
      <c r="AL1441" s="20"/>
      <c r="AM1441" s="20"/>
      <c r="AN1441" s="22"/>
      <c r="AO1441" s="18"/>
    </row>
    <row r="1442" spans="22:41" x14ac:dyDescent="0.25">
      <c r="V1442" s="26"/>
      <c r="W1442" s="20"/>
      <c r="X1442" s="20"/>
      <c r="Y1442" s="22"/>
      <c r="Z1442" s="18"/>
      <c r="AA1442" s="18"/>
      <c r="AK1442" s="24"/>
      <c r="AL1442" s="20"/>
      <c r="AM1442" s="20"/>
      <c r="AN1442" s="22"/>
      <c r="AO1442" s="18"/>
    </row>
    <row r="1443" spans="22:41" x14ac:dyDescent="0.25">
      <c r="V1443" s="26"/>
      <c r="W1443" s="20"/>
      <c r="X1443" s="20"/>
      <c r="Y1443" s="22"/>
      <c r="Z1443" s="18"/>
      <c r="AA1443" s="18"/>
      <c r="AK1443" s="24"/>
      <c r="AL1443" s="20"/>
      <c r="AM1443" s="20"/>
      <c r="AN1443" s="22"/>
      <c r="AO1443" s="18"/>
    </row>
    <row r="1444" spans="22:41" x14ac:dyDescent="0.25">
      <c r="V1444" s="26"/>
      <c r="W1444" s="20"/>
      <c r="X1444" s="20"/>
      <c r="Y1444" s="22"/>
      <c r="Z1444" s="18"/>
      <c r="AA1444" s="18"/>
      <c r="AK1444" s="24"/>
      <c r="AL1444" s="20"/>
      <c r="AM1444" s="20"/>
      <c r="AN1444" s="22"/>
      <c r="AO1444" s="18"/>
    </row>
    <row r="1445" spans="22:41" x14ac:dyDescent="0.25">
      <c r="V1445" s="26"/>
      <c r="W1445" s="20"/>
      <c r="X1445" s="20"/>
      <c r="Y1445" s="22"/>
      <c r="Z1445" s="18"/>
      <c r="AA1445" s="18"/>
      <c r="AK1445" s="24"/>
      <c r="AL1445" s="20"/>
      <c r="AM1445" s="20"/>
      <c r="AN1445" s="22"/>
      <c r="AO1445" s="18"/>
    </row>
    <row r="1446" spans="22:41" x14ac:dyDescent="0.25">
      <c r="V1446" s="26"/>
      <c r="W1446" s="20"/>
      <c r="X1446" s="20"/>
      <c r="Y1446" s="22"/>
      <c r="Z1446" s="18"/>
      <c r="AA1446" s="18"/>
      <c r="AK1446" s="24"/>
      <c r="AL1446" s="20"/>
      <c r="AM1446" s="20"/>
      <c r="AN1446" s="22"/>
      <c r="AO1446" s="18"/>
    </row>
    <row r="1447" spans="22:41" x14ac:dyDescent="0.25">
      <c r="V1447" s="26"/>
      <c r="W1447" s="20"/>
      <c r="X1447" s="20"/>
      <c r="Y1447" s="22"/>
      <c r="Z1447" s="18"/>
      <c r="AA1447" s="18"/>
      <c r="AK1447" s="24"/>
      <c r="AL1447" s="20"/>
      <c r="AM1447" s="20"/>
      <c r="AN1447" s="22"/>
      <c r="AO1447" s="18"/>
    </row>
    <row r="1448" spans="22:41" x14ac:dyDescent="0.25">
      <c r="V1448" s="26"/>
      <c r="W1448" s="20"/>
      <c r="X1448" s="20"/>
      <c r="Y1448" s="22"/>
      <c r="Z1448" s="18"/>
      <c r="AA1448" s="18"/>
      <c r="AK1448" s="24"/>
      <c r="AL1448" s="20"/>
      <c r="AM1448" s="20"/>
      <c r="AN1448" s="22"/>
      <c r="AO1448" s="18"/>
    </row>
    <row r="1449" spans="22:41" x14ac:dyDescent="0.25">
      <c r="V1449" s="26"/>
      <c r="W1449" s="20"/>
      <c r="X1449" s="20"/>
      <c r="Y1449" s="22"/>
      <c r="Z1449" s="18"/>
      <c r="AA1449" s="18"/>
      <c r="AK1449" s="24"/>
      <c r="AL1449" s="20"/>
      <c r="AM1449" s="20"/>
      <c r="AN1449" s="22"/>
      <c r="AO1449" s="18"/>
    </row>
    <row r="1450" spans="22:41" x14ac:dyDescent="0.25">
      <c r="V1450" s="26"/>
      <c r="W1450" s="20"/>
      <c r="X1450" s="20"/>
      <c r="Y1450" s="22"/>
      <c r="Z1450" s="18"/>
      <c r="AA1450" s="18"/>
      <c r="AK1450" s="24"/>
      <c r="AL1450" s="20"/>
      <c r="AM1450" s="20"/>
      <c r="AN1450" s="22"/>
      <c r="AO1450" s="18"/>
    </row>
    <row r="1451" spans="22:41" x14ac:dyDescent="0.25">
      <c r="V1451" s="26"/>
      <c r="W1451" s="20"/>
      <c r="X1451" s="20"/>
      <c r="Y1451" s="22"/>
      <c r="Z1451" s="18"/>
      <c r="AA1451" s="18"/>
      <c r="AK1451" s="24"/>
      <c r="AL1451" s="20"/>
      <c r="AM1451" s="20"/>
      <c r="AN1451" s="22"/>
      <c r="AO1451" s="18"/>
    </row>
    <row r="1452" spans="22:41" x14ac:dyDescent="0.25">
      <c r="V1452" s="26"/>
      <c r="W1452" s="20"/>
      <c r="X1452" s="20"/>
      <c r="Y1452" s="22"/>
      <c r="Z1452" s="18"/>
      <c r="AA1452" s="18"/>
      <c r="AK1452" s="24"/>
      <c r="AL1452" s="20"/>
      <c r="AM1452" s="20"/>
      <c r="AN1452" s="22"/>
      <c r="AO1452" s="18"/>
    </row>
    <row r="1453" spans="22:41" x14ac:dyDescent="0.25">
      <c r="V1453" s="26"/>
      <c r="W1453" s="20"/>
      <c r="X1453" s="20"/>
      <c r="Y1453" s="22"/>
      <c r="Z1453" s="18"/>
      <c r="AA1453" s="18"/>
      <c r="AK1453" s="24"/>
      <c r="AL1453" s="20"/>
      <c r="AM1453" s="20"/>
      <c r="AN1453" s="22"/>
      <c r="AO1453" s="18"/>
    </row>
    <row r="1454" spans="22:41" x14ac:dyDescent="0.25">
      <c r="V1454" s="26"/>
      <c r="W1454" s="20"/>
      <c r="X1454" s="20"/>
      <c r="Y1454" s="22"/>
      <c r="Z1454" s="18"/>
      <c r="AA1454" s="18"/>
      <c r="AK1454" s="24"/>
      <c r="AL1454" s="20"/>
      <c r="AM1454" s="20"/>
      <c r="AN1454" s="22"/>
      <c r="AO1454" s="18"/>
    </row>
    <row r="1455" spans="22:41" x14ac:dyDescent="0.25">
      <c r="V1455" s="26"/>
      <c r="W1455" s="20"/>
      <c r="X1455" s="20"/>
      <c r="Y1455" s="22"/>
      <c r="Z1455" s="18"/>
      <c r="AA1455" s="18"/>
      <c r="AK1455" s="24"/>
      <c r="AL1455" s="20"/>
      <c r="AM1455" s="20"/>
      <c r="AN1455" s="22"/>
      <c r="AO1455" s="18"/>
    </row>
    <row r="1456" spans="22:41" x14ac:dyDescent="0.25">
      <c r="V1456" s="26"/>
      <c r="W1456" s="20"/>
      <c r="X1456" s="20"/>
      <c r="Y1456" s="22"/>
      <c r="Z1456" s="18"/>
      <c r="AA1456" s="18"/>
      <c r="AK1456" s="19"/>
      <c r="AL1456" s="20"/>
      <c r="AM1456" s="20"/>
      <c r="AN1456" s="22"/>
      <c r="AO1456" s="23"/>
    </row>
    <row r="1457" spans="22:41" x14ac:dyDescent="0.25">
      <c r="V1457" s="26"/>
      <c r="W1457" s="20"/>
      <c r="X1457" s="20"/>
      <c r="Y1457" s="22"/>
      <c r="Z1457" s="18"/>
      <c r="AA1457" s="18"/>
      <c r="AK1457" s="24"/>
      <c r="AL1457" s="20"/>
      <c r="AM1457" s="20"/>
      <c r="AN1457" s="22"/>
      <c r="AO1457" s="18"/>
    </row>
    <row r="1458" spans="22:41" x14ac:dyDescent="0.25">
      <c r="V1458" s="26"/>
      <c r="W1458" s="20"/>
      <c r="X1458" s="20"/>
      <c r="Y1458" s="22"/>
      <c r="Z1458" s="18"/>
      <c r="AA1458" s="18"/>
      <c r="AK1458" s="24"/>
      <c r="AL1458" s="20"/>
      <c r="AM1458" s="20"/>
      <c r="AN1458" s="22"/>
      <c r="AO1458" s="18"/>
    </row>
    <row r="1459" spans="22:41" x14ac:dyDescent="0.25">
      <c r="V1459" s="26"/>
      <c r="W1459" s="20"/>
      <c r="X1459" s="20"/>
      <c r="Y1459" s="22"/>
      <c r="Z1459" s="18"/>
      <c r="AA1459" s="18"/>
      <c r="AK1459" s="24"/>
      <c r="AL1459" s="20"/>
      <c r="AM1459" s="20"/>
      <c r="AN1459" s="22"/>
      <c r="AO1459" s="18"/>
    </row>
    <row r="1460" spans="22:41" x14ac:dyDescent="0.25">
      <c r="V1460" s="26"/>
      <c r="W1460" s="20"/>
      <c r="X1460" s="20"/>
      <c r="Y1460" s="22"/>
      <c r="Z1460" s="18"/>
      <c r="AA1460" s="18"/>
      <c r="AK1460" s="24"/>
      <c r="AL1460" s="20"/>
      <c r="AM1460" s="20"/>
      <c r="AN1460" s="22"/>
      <c r="AO1460" s="18"/>
    </row>
    <row r="1461" spans="22:41" x14ac:dyDescent="0.25">
      <c r="V1461" s="26"/>
      <c r="W1461" s="20"/>
      <c r="X1461" s="20"/>
      <c r="Y1461" s="22"/>
      <c r="Z1461" s="18"/>
      <c r="AA1461" s="18"/>
      <c r="AK1461" s="24"/>
      <c r="AL1461" s="20"/>
      <c r="AM1461" s="20"/>
      <c r="AN1461" s="22"/>
      <c r="AO1461" s="18"/>
    </row>
    <row r="1462" spans="22:41" x14ac:dyDescent="0.25">
      <c r="V1462" s="26"/>
      <c r="W1462" s="20"/>
      <c r="X1462" s="20"/>
      <c r="Y1462" s="22"/>
      <c r="Z1462" s="18"/>
      <c r="AA1462" s="18"/>
      <c r="AK1462" s="24"/>
      <c r="AL1462" s="20"/>
      <c r="AM1462" s="20"/>
      <c r="AN1462" s="22"/>
      <c r="AO1462" s="18"/>
    </row>
    <row r="1463" spans="22:41" x14ac:dyDescent="0.25">
      <c r="V1463" s="26"/>
      <c r="W1463" s="20"/>
      <c r="X1463" s="20"/>
      <c r="Y1463" s="22"/>
      <c r="Z1463" s="18"/>
      <c r="AA1463" s="18"/>
      <c r="AK1463" s="24"/>
      <c r="AL1463" s="20"/>
      <c r="AM1463" s="20"/>
      <c r="AN1463" s="22"/>
      <c r="AO1463" s="18"/>
    </row>
    <row r="1464" spans="22:41" x14ac:dyDescent="0.25">
      <c r="V1464" s="26"/>
      <c r="W1464" s="20"/>
      <c r="X1464" s="20"/>
      <c r="Y1464" s="22"/>
      <c r="Z1464" s="18"/>
      <c r="AA1464" s="18"/>
      <c r="AK1464" s="24"/>
      <c r="AL1464" s="20"/>
      <c r="AM1464" s="20"/>
      <c r="AN1464" s="22"/>
      <c r="AO1464" s="18"/>
    </row>
    <row r="1465" spans="22:41" x14ac:dyDescent="0.25">
      <c r="V1465" s="26"/>
      <c r="W1465" s="20"/>
      <c r="X1465" s="20"/>
      <c r="Y1465" s="22"/>
      <c r="Z1465" s="18"/>
      <c r="AA1465" s="18"/>
      <c r="AK1465" s="24"/>
      <c r="AL1465" s="20"/>
      <c r="AM1465" s="20"/>
      <c r="AN1465" s="22"/>
      <c r="AO1465" s="18"/>
    </row>
    <row r="1466" spans="22:41" x14ac:dyDescent="0.25">
      <c r="V1466" s="26"/>
      <c r="W1466" s="20"/>
      <c r="X1466" s="20"/>
      <c r="Y1466" s="22"/>
      <c r="Z1466" s="18"/>
      <c r="AA1466" s="18"/>
      <c r="AK1466" s="24"/>
      <c r="AL1466" s="20"/>
      <c r="AM1466" s="20"/>
      <c r="AN1466" s="22"/>
      <c r="AO1466" s="18"/>
    </row>
    <row r="1467" spans="22:41" x14ac:dyDescent="0.25">
      <c r="V1467" s="26"/>
      <c r="W1467" s="20"/>
      <c r="X1467" s="20"/>
      <c r="Y1467" s="22"/>
      <c r="Z1467" s="18"/>
      <c r="AA1467" s="18"/>
      <c r="AK1467" s="24"/>
      <c r="AL1467" s="20"/>
      <c r="AM1467" s="20"/>
      <c r="AN1467" s="22"/>
      <c r="AO1467" s="18"/>
    </row>
    <row r="1468" spans="22:41" x14ac:dyDescent="0.25">
      <c r="V1468" s="26"/>
      <c r="W1468" s="20"/>
      <c r="X1468" s="20"/>
      <c r="Y1468" s="22"/>
      <c r="Z1468" s="18"/>
      <c r="AA1468" s="18"/>
      <c r="AK1468" s="24"/>
      <c r="AL1468" s="20"/>
      <c r="AM1468" s="20"/>
      <c r="AN1468" s="22"/>
      <c r="AO1468" s="18"/>
    </row>
    <row r="1469" spans="22:41" x14ac:dyDescent="0.25">
      <c r="V1469" s="26"/>
      <c r="W1469" s="20"/>
      <c r="X1469" s="20"/>
      <c r="Y1469" s="22"/>
      <c r="Z1469" s="18"/>
      <c r="AA1469" s="18"/>
      <c r="AK1469" s="24"/>
      <c r="AL1469" s="20"/>
      <c r="AM1469" s="20"/>
      <c r="AN1469" s="22"/>
      <c r="AO1469" s="18"/>
    </row>
    <row r="1470" spans="22:41" x14ac:dyDescent="0.25">
      <c r="V1470" s="26"/>
      <c r="W1470" s="20"/>
      <c r="X1470" s="20"/>
      <c r="Y1470" s="22"/>
      <c r="Z1470" s="18"/>
      <c r="AA1470" s="18"/>
      <c r="AK1470" s="24"/>
      <c r="AL1470" s="20"/>
      <c r="AM1470" s="20"/>
      <c r="AN1470" s="22"/>
      <c r="AO1470" s="18"/>
    </row>
    <row r="1471" spans="22:41" x14ac:dyDescent="0.25">
      <c r="V1471" s="26"/>
      <c r="W1471" s="20"/>
      <c r="X1471" s="20"/>
      <c r="Y1471" s="22"/>
      <c r="Z1471" s="18"/>
      <c r="AA1471" s="18"/>
      <c r="AK1471" s="24"/>
      <c r="AL1471" s="20"/>
      <c r="AM1471" s="20"/>
      <c r="AN1471" s="22"/>
      <c r="AO1471" s="18"/>
    </row>
    <row r="1472" spans="22:41" x14ac:dyDescent="0.25">
      <c r="V1472" s="26"/>
      <c r="W1472" s="20"/>
      <c r="X1472" s="20"/>
      <c r="Y1472" s="22"/>
      <c r="Z1472" s="18"/>
      <c r="AA1472" s="18"/>
      <c r="AK1472" s="24"/>
      <c r="AL1472" s="20"/>
      <c r="AM1472" s="20"/>
      <c r="AN1472" s="22"/>
      <c r="AO1472" s="18"/>
    </row>
    <row r="1473" spans="22:41" x14ac:dyDescent="0.25">
      <c r="V1473" s="26"/>
      <c r="W1473" s="20"/>
      <c r="X1473" s="20"/>
      <c r="Y1473" s="22"/>
      <c r="Z1473" s="18"/>
      <c r="AA1473" s="18"/>
      <c r="AK1473" s="24"/>
      <c r="AL1473" s="20"/>
      <c r="AM1473" s="20"/>
      <c r="AN1473" s="22"/>
      <c r="AO1473" s="18"/>
    </row>
    <row r="1474" spans="22:41" x14ac:dyDescent="0.25">
      <c r="V1474" s="30"/>
      <c r="W1474" s="20"/>
      <c r="X1474" s="20"/>
      <c r="Y1474" s="22"/>
      <c r="Z1474" s="23"/>
      <c r="AA1474" s="23"/>
      <c r="AK1474" s="24"/>
      <c r="AL1474" s="20"/>
      <c r="AM1474" s="20"/>
      <c r="AN1474" s="22"/>
      <c r="AO1474" s="18"/>
    </row>
    <row r="1475" spans="22:41" x14ac:dyDescent="0.25">
      <c r="V1475" s="26"/>
      <c r="W1475" s="20"/>
      <c r="X1475" s="20"/>
      <c r="Y1475" s="22"/>
      <c r="Z1475" s="18"/>
      <c r="AA1475" s="18"/>
      <c r="AK1475" s="24"/>
      <c r="AL1475" s="20"/>
      <c r="AM1475" s="20"/>
      <c r="AN1475" s="22"/>
      <c r="AO1475" s="18"/>
    </row>
    <row r="1476" spans="22:41" x14ac:dyDescent="0.25">
      <c r="V1476" s="26"/>
      <c r="W1476" s="20"/>
      <c r="X1476" s="20"/>
      <c r="Y1476" s="22"/>
      <c r="Z1476" s="18"/>
      <c r="AA1476" s="18"/>
      <c r="AK1476" s="24"/>
      <c r="AL1476" s="20"/>
      <c r="AM1476" s="20"/>
      <c r="AN1476" s="22"/>
      <c r="AO1476" s="18"/>
    </row>
    <row r="1477" spans="22:41" x14ac:dyDescent="0.25">
      <c r="V1477" s="26"/>
      <c r="W1477" s="20"/>
      <c r="X1477" s="20"/>
      <c r="Y1477" s="22"/>
      <c r="Z1477" s="18"/>
      <c r="AA1477" s="18"/>
      <c r="AK1477" s="19"/>
      <c r="AL1477" s="20"/>
      <c r="AM1477" s="20"/>
      <c r="AN1477" s="22"/>
      <c r="AO1477" s="23"/>
    </row>
    <row r="1478" spans="22:41" x14ac:dyDescent="0.25">
      <c r="V1478" s="26"/>
      <c r="W1478" s="20"/>
      <c r="X1478" s="20"/>
      <c r="Y1478" s="22"/>
      <c r="Z1478" s="18"/>
      <c r="AA1478" s="18"/>
      <c r="AK1478" s="24"/>
      <c r="AL1478" s="20"/>
      <c r="AM1478" s="20"/>
      <c r="AN1478" s="22"/>
      <c r="AO1478" s="23"/>
    </row>
    <row r="1479" spans="22:41" x14ac:dyDescent="0.25">
      <c r="V1479" s="26"/>
      <c r="W1479" s="20"/>
      <c r="X1479" s="20"/>
      <c r="Y1479" s="22"/>
      <c r="Z1479" s="18"/>
      <c r="AA1479" s="18"/>
      <c r="AK1479" s="24"/>
      <c r="AL1479" s="20"/>
      <c r="AM1479" s="20"/>
      <c r="AN1479" s="22"/>
      <c r="AO1479" s="18"/>
    </row>
    <row r="1480" spans="22:41" x14ac:dyDescent="0.25">
      <c r="V1480" s="26"/>
      <c r="W1480" s="20"/>
      <c r="X1480" s="20"/>
      <c r="Y1480" s="22"/>
      <c r="Z1480" s="18"/>
      <c r="AA1480" s="18"/>
      <c r="AK1480" s="24"/>
      <c r="AL1480" s="20"/>
      <c r="AM1480" s="20"/>
      <c r="AN1480" s="22"/>
      <c r="AO1480" s="18"/>
    </row>
    <row r="1481" spans="22:41" x14ac:dyDescent="0.25">
      <c r="V1481" s="26"/>
      <c r="W1481" s="20"/>
      <c r="X1481" s="20"/>
      <c r="Y1481" s="22"/>
      <c r="Z1481" s="18"/>
      <c r="AA1481" s="18"/>
      <c r="AK1481" s="24"/>
      <c r="AL1481" s="20"/>
      <c r="AM1481" s="20"/>
      <c r="AN1481" s="22"/>
      <c r="AO1481" s="18"/>
    </row>
    <row r="1482" spans="22:41" x14ac:dyDescent="0.25">
      <c r="V1482" s="26"/>
      <c r="W1482" s="20"/>
      <c r="X1482" s="20"/>
      <c r="Y1482" s="22"/>
      <c r="Z1482" s="18"/>
      <c r="AA1482" s="18"/>
      <c r="AK1482" s="24"/>
      <c r="AL1482" s="20"/>
      <c r="AM1482" s="20"/>
      <c r="AN1482" s="22"/>
      <c r="AO1482" s="18"/>
    </row>
    <row r="1483" spans="22:41" x14ac:dyDescent="0.25">
      <c r="V1483" s="26"/>
      <c r="W1483" s="20"/>
      <c r="X1483" s="20"/>
      <c r="Y1483" s="22"/>
      <c r="Z1483" s="18"/>
      <c r="AA1483" s="18"/>
      <c r="AK1483" s="24"/>
      <c r="AL1483" s="20"/>
      <c r="AM1483" s="20"/>
      <c r="AN1483" s="22"/>
      <c r="AO1483" s="18"/>
    </row>
    <row r="1484" spans="22:41" x14ac:dyDescent="0.25">
      <c r="V1484" s="26"/>
      <c r="W1484" s="20"/>
      <c r="X1484" s="20"/>
      <c r="Y1484" s="22"/>
      <c r="Z1484" s="18"/>
      <c r="AA1484" s="18"/>
      <c r="AK1484" s="24"/>
      <c r="AL1484" s="20"/>
      <c r="AM1484" s="20"/>
      <c r="AN1484" s="22"/>
      <c r="AO1484" s="18"/>
    </row>
    <row r="1485" spans="22:41" x14ac:dyDescent="0.25">
      <c r="V1485" s="26"/>
      <c r="W1485" s="20"/>
      <c r="X1485" s="20"/>
      <c r="Y1485" s="22"/>
      <c r="Z1485" s="18"/>
      <c r="AA1485" s="18"/>
      <c r="AK1485" s="24"/>
      <c r="AL1485" s="20"/>
      <c r="AM1485" s="20"/>
      <c r="AN1485" s="22"/>
      <c r="AO1485" s="18"/>
    </row>
    <row r="1486" spans="22:41" x14ac:dyDescent="0.25">
      <c r="V1486" s="26"/>
      <c r="W1486" s="20"/>
      <c r="X1486" s="20"/>
      <c r="Y1486" s="22"/>
      <c r="Z1486" s="18"/>
      <c r="AA1486" s="18"/>
      <c r="AK1486" s="24"/>
      <c r="AL1486" s="20"/>
      <c r="AM1486" s="20"/>
      <c r="AN1486" s="22"/>
      <c r="AO1486" s="18"/>
    </row>
    <row r="1487" spans="22:41" x14ac:dyDescent="0.25">
      <c r="V1487" s="26"/>
      <c r="W1487" s="20"/>
      <c r="X1487" s="20"/>
      <c r="Y1487" s="22"/>
      <c r="Z1487" s="18"/>
      <c r="AA1487" s="18"/>
      <c r="AK1487" s="24"/>
      <c r="AL1487" s="20"/>
      <c r="AM1487" s="20"/>
      <c r="AN1487" s="22"/>
      <c r="AO1487" s="18"/>
    </row>
    <row r="1488" spans="22:41" x14ac:dyDescent="0.25">
      <c r="V1488" s="26"/>
      <c r="W1488" s="20"/>
      <c r="X1488" s="20"/>
      <c r="Y1488" s="22"/>
      <c r="Z1488" s="18"/>
      <c r="AA1488" s="18"/>
      <c r="AK1488" s="24"/>
      <c r="AL1488" s="20"/>
      <c r="AM1488" s="20"/>
      <c r="AN1488" s="22"/>
      <c r="AO1488" s="18"/>
    </row>
    <row r="1489" spans="22:41" x14ac:dyDescent="0.25">
      <c r="V1489" s="26"/>
      <c r="W1489" s="20"/>
      <c r="X1489" s="20"/>
      <c r="Y1489" s="22"/>
      <c r="Z1489" s="18"/>
      <c r="AA1489" s="18"/>
      <c r="AK1489" s="24"/>
      <c r="AL1489" s="20"/>
      <c r="AM1489" s="20"/>
      <c r="AN1489" s="22"/>
      <c r="AO1489" s="18"/>
    </row>
    <row r="1490" spans="22:41" x14ac:dyDescent="0.25">
      <c r="V1490" s="26"/>
      <c r="W1490" s="20"/>
      <c r="X1490" s="20"/>
      <c r="Y1490" s="22"/>
      <c r="Z1490" s="18"/>
      <c r="AA1490" s="18"/>
      <c r="AK1490" s="24"/>
      <c r="AL1490" s="20"/>
      <c r="AM1490" s="20"/>
      <c r="AN1490" s="22"/>
      <c r="AO1490" s="18"/>
    </row>
    <row r="1491" spans="22:41" x14ac:dyDescent="0.25">
      <c r="V1491" s="26"/>
      <c r="W1491" s="20"/>
      <c r="X1491" s="20"/>
      <c r="Y1491" s="22"/>
      <c r="Z1491" s="18"/>
      <c r="AA1491" s="18"/>
      <c r="AK1491" s="24"/>
      <c r="AL1491" s="20"/>
      <c r="AM1491" s="20"/>
      <c r="AN1491" s="22"/>
      <c r="AO1491" s="18"/>
    </row>
    <row r="1492" spans="22:41" x14ac:dyDescent="0.25">
      <c r="V1492" s="26"/>
      <c r="W1492" s="20"/>
      <c r="X1492" s="20"/>
      <c r="Y1492" s="22"/>
      <c r="Z1492" s="18"/>
      <c r="AA1492" s="18"/>
      <c r="AK1492" s="24"/>
      <c r="AL1492" s="20"/>
      <c r="AM1492" s="20"/>
      <c r="AN1492" s="22"/>
      <c r="AO1492" s="18"/>
    </row>
    <row r="1493" spans="22:41" x14ac:dyDescent="0.25">
      <c r="V1493" s="26"/>
      <c r="W1493" s="20"/>
      <c r="X1493" s="20"/>
      <c r="Y1493" s="22"/>
      <c r="Z1493" s="18"/>
      <c r="AA1493" s="18"/>
      <c r="AK1493" s="24"/>
      <c r="AL1493" s="20"/>
      <c r="AM1493" s="20"/>
      <c r="AN1493" s="22"/>
      <c r="AO1493" s="18"/>
    </row>
    <row r="1494" spans="22:41" x14ac:dyDescent="0.25">
      <c r="V1494" s="26"/>
      <c r="W1494" s="20"/>
      <c r="X1494" s="20"/>
      <c r="Y1494" s="22"/>
      <c r="Z1494" s="18"/>
      <c r="AA1494" s="18"/>
      <c r="AK1494" s="24"/>
      <c r="AL1494" s="20"/>
      <c r="AM1494" s="20"/>
      <c r="AN1494" s="22"/>
      <c r="AO1494" s="18"/>
    </row>
    <row r="1495" spans="22:41" x14ac:dyDescent="0.25">
      <c r="V1495" s="30"/>
      <c r="W1495" s="20"/>
      <c r="X1495" s="20"/>
      <c r="Y1495" s="22"/>
      <c r="Z1495" s="23"/>
      <c r="AA1495" s="23"/>
      <c r="AK1495" s="24"/>
      <c r="AL1495" s="20"/>
      <c r="AM1495" s="20"/>
      <c r="AN1495" s="22"/>
      <c r="AO1495" s="18"/>
    </row>
    <row r="1496" spans="22:41" x14ac:dyDescent="0.25">
      <c r="V1496" s="26"/>
      <c r="W1496" s="20"/>
      <c r="X1496" s="20"/>
      <c r="Y1496" s="22"/>
      <c r="Z1496" s="23"/>
      <c r="AA1496" s="23"/>
      <c r="AK1496" s="24"/>
      <c r="AL1496" s="20"/>
      <c r="AM1496" s="20"/>
      <c r="AN1496" s="22"/>
      <c r="AO1496" s="18"/>
    </row>
    <row r="1497" spans="22:41" x14ac:dyDescent="0.25">
      <c r="V1497" s="26"/>
      <c r="W1497" s="20"/>
      <c r="X1497" s="20"/>
      <c r="Y1497" s="22"/>
      <c r="Z1497" s="18"/>
      <c r="AA1497" s="18"/>
      <c r="AK1497" s="24"/>
      <c r="AL1497" s="20"/>
      <c r="AM1497" s="20"/>
      <c r="AN1497" s="22"/>
      <c r="AO1497" s="18"/>
    </row>
    <row r="1498" spans="22:41" x14ac:dyDescent="0.25">
      <c r="V1498" s="26"/>
      <c r="W1498" s="20"/>
      <c r="X1498" s="20"/>
      <c r="Y1498" s="22"/>
      <c r="Z1498" s="18"/>
      <c r="AA1498" s="18"/>
      <c r="AK1498" s="24"/>
      <c r="AL1498" s="20"/>
      <c r="AM1498" s="20"/>
      <c r="AN1498" s="22"/>
      <c r="AO1498" s="18"/>
    </row>
    <row r="1499" spans="22:41" x14ac:dyDescent="0.25">
      <c r="V1499" s="26"/>
      <c r="W1499" s="20"/>
      <c r="X1499" s="20"/>
      <c r="Y1499" s="22"/>
      <c r="Z1499" s="18"/>
      <c r="AA1499" s="18"/>
      <c r="AK1499" s="19"/>
      <c r="AL1499" s="20"/>
      <c r="AM1499" s="20"/>
      <c r="AN1499" s="22"/>
      <c r="AO1499" s="23"/>
    </row>
    <row r="1500" spans="22:41" x14ac:dyDescent="0.25">
      <c r="V1500" s="26"/>
      <c r="W1500" s="20"/>
      <c r="X1500" s="20"/>
      <c r="Y1500" s="22"/>
      <c r="Z1500" s="18"/>
      <c r="AA1500" s="18"/>
      <c r="AK1500" s="19"/>
      <c r="AL1500" s="20"/>
      <c r="AM1500" s="20"/>
      <c r="AN1500" s="22"/>
      <c r="AO1500" s="23"/>
    </row>
    <row r="1501" spans="22:41" x14ac:dyDescent="0.25">
      <c r="V1501" s="26"/>
      <c r="W1501" s="20"/>
      <c r="X1501" s="20"/>
      <c r="Y1501" s="22"/>
      <c r="Z1501" s="18"/>
      <c r="AA1501" s="18"/>
      <c r="AK1501" s="24"/>
      <c r="AL1501" s="20"/>
      <c r="AM1501" s="20"/>
      <c r="AN1501" s="22"/>
      <c r="AO1501" s="18"/>
    </row>
    <row r="1502" spans="22:41" x14ac:dyDescent="0.25">
      <c r="V1502" s="26"/>
      <c r="W1502" s="20"/>
      <c r="X1502" s="20"/>
      <c r="Y1502" s="22"/>
      <c r="Z1502" s="18"/>
      <c r="AA1502" s="18"/>
      <c r="AK1502" s="24"/>
      <c r="AL1502" s="20"/>
      <c r="AM1502" s="20"/>
      <c r="AN1502" s="22"/>
      <c r="AO1502" s="18"/>
    </row>
    <row r="1503" spans="22:41" x14ac:dyDescent="0.25">
      <c r="V1503" s="26"/>
      <c r="W1503" s="20"/>
      <c r="X1503" s="20"/>
      <c r="Y1503" s="22"/>
      <c r="Z1503" s="18"/>
      <c r="AA1503" s="18"/>
      <c r="AK1503" s="24"/>
      <c r="AL1503" s="20"/>
      <c r="AM1503" s="20"/>
      <c r="AN1503" s="22"/>
      <c r="AO1503" s="18"/>
    </row>
    <row r="1504" spans="22:41" x14ac:dyDescent="0.25">
      <c r="V1504" s="26"/>
      <c r="W1504" s="20"/>
      <c r="X1504" s="20"/>
      <c r="Y1504" s="22"/>
      <c r="Z1504" s="18"/>
      <c r="AA1504" s="18"/>
      <c r="AK1504" s="24"/>
      <c r="AL1504" s="20"/>
      <c r="AM1504" s="20"/>
      <c r="AN1504" s="22"/>
      <c r="AO1504" s="18"/>
    </row>
    <row r="1505" spans="22:41" x14ac:dyDescent="0.25">
      <c r="V1505" s="26"/>
      <c r="W1505" s="20"/>
      <c r="X1505" s="20"/>
      <c r="Y1505" s="22"/>
      <c r="Z1505" s="18"/>
      <c r="AA1505" s="18"/>
      <c r="AK1505" s="24"/>
      <c r="AL1505" s="20"/>
      <c r="AM1505" s="20"/>
      <c r="AN1505" s="22"/>
      <c r="AO1505" s="18"/>
    </row>
    <row r="1506" spans="22:41" x14ac:dyDescent="0.25">
      <c r="V1506" s="26"/>
      <c r="W1506" s="20"/>
      <c r="X1506" s="20"/>
      <c r="Y1506" s="22"/>
      <c r="Z1506" s="18"/>
      <c r="AA1506" s="18"/>
      <c r="AK1506" s="24"/>
      <c r="AL1506" s="20"/>
      <c r="AM1506" s="20"/>
      <c r="AN1506" s="22"/>
      <c r="AO1506" s="18"/>
    </row>
    <row r="1507" spans="22:41" x14ac:dyDescent="0.25">
      <c r="V1507" s="26"/>
      <c r="W1507" s="20"/>
      <c r="X1507" s="20"/>
      <c r="Y1507" s="22"/>
      <c r="Z1507" s="18"/>
      <c r="AA1507" s="18"/>
      <c r="AK1507" s="24"/>
      <c r="AL1507" s="20"/>
      <c r="AM1507" s="20"/>
      <c r="AN1507" s="22"/>
      <c r="AO1507" s="18"/>
    </row>
    <row r="1508" spans="22:41" x14ac:dyDescent="0.25">
      <c r="V1508" s="26"/>
      <c r="W1508" s="20"/>
      <c r="X1508" s="20"/>
      <c r="Y1508" s="22"/>
      <c r="Z1508" s="18"/>
      <c r="AA1508" s="18"/>
      <c r="AK1508" s="24"/>
      <c r="AL1508" s="20"/>
      <c r="AM1508" s="20"/>
      <c r="AN1508" s="22"/>
      <c r="AO1508" s="18"/>
    </row>
    <row r="1509" spans="22:41" x14ac:dyDescent="0.25">
      <c r="V1509" s="26"/>
      <c r="W1509" s="20"/>
      <c r="X1509" s="20"/>
      <c r="Y1509" s="22"/>
      <c r="Z1509" s="18"/>
      <c r="AA1509" s="18"/>
      <c r="AK1509" s="24"/>
      <c r="AL1509" s="20"/>
      <c r="AM1509" s="20"/>
      <c r="AN1509" s="22"/>
      <c r="AO1509" s="18"/>
    </row>
    <row r="1510" spans="22:41" x14ac:dyDescent="0.25">
      <c r="V1510" s="26"/>
      <c r="W1510" s="20"/>
      <c r="X1510" s="20"/>
      <c r="Y1510" s="22"/>
      <c r="Z1510" s="18"/>
      <c r="AA1510" s="18"/>
      <c r="AK1510" s="24"/>
      <c r="AL1510" s="20"/>
      <c r="AM1510" s="20"/>
      <c r="AN1510" s="22"/>
      <c r="AO1510" s="18"/>
    </row>
    <row r="1511" spans="22:41" x14ac:dyDescent="0.25">
      <c r="V1511" s="26"/>
      <c r="W1511" s="20"/>
      <c r="X1511" s="20"/>
      <c r="Y1511" s="22"/>
      <c r="Z1511" s="18"/>
      <c r="AA1511" s="18"/>
      <c r="AK1511" s="24"/>
      <c r="AL1511" s="20"/>
      <c r="AM1511" s="20"/>
      <c r="AN1511" s="22"/>
      <c r="AO1511" s="18"/>
    </row>
    <row r="1512" spans="22:41" x14ac:dyDescent="0.25">
      <c r="V1512" s="26"/>
      <c r="W1512" s="20"/>
      <c r="X1512" s="20"/>
      <c r="Y1512" s="22"/>
      <c r="Z1512" s="18"/>
      <c r="AA1512" s="18"/>
      <c r="AK1512" s="24"/>
      <c r="AL1512" s="20"/>
      <c r="AM1512" s="20"/>
      <c r="AN1512" s="22"/>
      <c r="AO1512" s="18"/>
    </row>
    <row r="1513" spans="22:41" x14ac:dyDescent="0.25">
      <c r="V1513" s="26"/>
      <c r="W1513" s="20"/>
      <c r="X1513" s="20"/>
      <c r="Y1513" s="22"/>
      <c r="Z1513" s="18"/>
      <c r="AA1513" s="18"/>
      <c r="AK1513" s="24"/>
      <c r="AL1513" s="20"/>
      <c r="AM1513" s="20"/>
      <c r="AN1513" s="22"/>
      <c r="AO1513" s="18"/>
    </row>
    <row r="1514" spans="22:41" x14ac:dyDescent="0.25">
      <c r="V1514" s="26"/>
      <c r="W1514" s="20"/>
      <c r="X1514" s="20"/>
      <c r="Y1514" s="22"/>
      <c r="Z1514" s="18"/>
      <c r="AA1514" s="18"/>
      <c r="AK1514" s="24"/>
      <c r="AL1514" s="20"/>
      <c r="AM1514" s="20"/>
      <c r="AN1514" s="22"/>
      <c r="AO1514" s="18"/>
    </row>
    <row r="1515" spans="22:41" x14ac:dyDescent="0.25">
      <c r="V1515" s="26"/>
      <c r="W1515" s="20"/>
      <c r="X1515" s="20"/>
      <c r="Y1515" s="22"/>
      <c r="Z1515" s="18"/>
      <c r="AA1515" s="18"/>
      <c r="AK1515" s="24"/>
      <c r="AL1515" s="20"/>
      <c r="AM1515" s="20"/>
      <c r="AN1515" s="22"/>
      <c r="AO1515" s="18"/>
    </row>
    <row r="1516" spans="22:41" x14ac:dyDescent="0.25">
      <c r="V1516" s="26"/>
      <c r="W1516" s="20"/>
      <c r="X1516" s="20"/>
      <c r="Y1516" s="22"/>
      <c r="Z1516" s="18"/>
      <c r="AA1516" s="18"/>
      <c r="AK1516" s="24"/>
      <c r="AL1516" s="20"/>
      <c r="AM1516" s="20"/>
      <c r="AN1516" s="22"/>
      <c r="AO1516" s="18"/>
    </row>
    <row r="1517" spans="22:41" x14ac:dyDescent="0.25">
      <c r="V1517" s="30"/>
      <c r="W1517" s="20"/>
      <c r="X1517" s="20"/>
      <c r="Y1517" s="22"/>
      <c r="Z1517" s="23"/>
      <c r="AA1517" s="23"/>
      <c r="AK1517" s="24"/>
      <c r="AL1517" s="20"/>
      <c r="AM1517" s="20"/>
      <c r="AN1517" s="22"/>
      <c r="AO1517" s="18"/>
    </row>
    <row r="1518" spans="22:41" x14ac:dyDescent="0.25">
      <c r="V1518" s="30"/>
      <c r="W1518" s="20"/>
      <c r="X1518" s="20"/>
      <c r="Y1518" s="22"/>
      <c r="Z1518" s="23"/>
      <c r="AA1518" s="23"/>
      <c r="AK1518" s="24"/>
      <c r="AL1518" s="20"/>
      <c r="AM1518" s="20"/>
      <c r="AN1518" s="22"/>
      <c r="AO1518" s="18"/>
    </row>
    <row r="1519" spans="22:41" x14ac:dyDescent="0.25">
      <c r="V1519" s="26"/>
      <c r="W1519" s="20"/>
      <c r="X1519" s="20"/>
      <c r="Y1519" s="22"/>
      <c r="Z1519" s="18"/>
      <c r="AA1519" s="18"/>
      <c r="AK1519" s="24"/>
      <c r="AL1519" s="20"/>
      <c r="AM1519" s="20"/>
      <c r="AN1519" s="22"/>
      <c r="AO1519" s="18"/>
    </row>
    <row r="1520" spans="22:41" x14ac:dyDescent="0.25">
      <c r="V1520" s="26"/>
      <c r="W1520" s="20"/>
      <c r="X1520" s="20"/>
      <c r="Y1520" s="22"/>
      <c r="Z1520" s="18"/>
      <c r="AA1520" s="18"/>
      <c r="AK1520" s="24"/>
      <c r="AL1520" s="20"/>
      <c r="AM1520" s="20"/>
      <c r="AN1520" s="22"/>
      <c r="AO1520" s="18"/>
    </row>
    <row r="1521" spans="22:41" x14ac:dyDescent="0.25">
      <c r="V1521" s="26"/>
      <c r="W1521" s="20"/>
      <c r="X1521" s="20"/>
      <c r="Y1521" s="22"/>
      <c r="Z1521" s="18"/>
      <c r="AA1521" s="18"/>
      <c r="AK1521" s="24"/>
      <c r="AL1521" s="20"/>
      <c r="AM1521" s="20"/>
      <c r="AN1521" s="22"/>
      <c r="AO1521" s="18"/>
    </row>
    <row r="1522" spans="22:41" x14ac:dyDescent="0.25">
      <c r="V1522" s="26"/>
      <c r="W1522" s="20"/>
      <c r="X1522" s="20"/>
      <c r="Y1522" s="22"/>
      <c r="Z1522" s="18"/>
      <c r="AA1522" s="18"/>
      <c r="AK1522" s="24"/>
      <c r="AL1522" s="20"/>
      <c r="AM1522" s="20"/>
      <c r="AN1522" s="22"/>
      <c r="AO1522" s="18"/>
    </row>
    <row r="1523" spans="22:41" x14ac:dyDescent="0.25">
      <c r="V1523" s="26"/>
      <c r="W1523" s="20"/>
      <c r="X1523" s="20"/>
      <c r="Y1523" s="22"/>
      <c r="Z1523" s="18"/>
      <c r="AA1523" s="18"/>
      <c r="AK1523" s="24"/>
      <c r="AL1523" s="20"/>
      <c r="AM1523" s="20"/>
      <c r="AN1523" s="22"/>
      <c r="AO1523" s="18"/>
    </row>
    <row r="1524" spans="22:41" x14ac:dyDescent="0.25">
      <c r="V1524" s="26"/>
      <c r="W1524" s="20"/>
      <c r="X1524" s="20"/>
      <c r="Y1524" s="22"/>
      <c r="Z1524" s="18"/>
      <c r="AA1524" s="18"/>
      <c r="AK1524" s="24"/>
      <c r="AL1524" s="20"/>
      <c r="AM1524" s="20"/>
      <c r="AN1524" s="22"/>
      <c r="AO1524" s="18"/>
    </row>
    <row r="1525" spans="22:41" x14ac:dyDescent="0.25">
      <c r="V1525" s="26"/>
      <c r="W1525" s="20"/>
      <c r="X1525" s="20"/>
      <c r="Y1525" s="22"/>
      <c r="Z1525" s="18"/>
      <c r="AA1525" s="18"/>
      <c r="AK1525" s="24"/>
      <c r="AL1525" s="20"/>
      <c r="AM1525" s="20"/>
      <c r="AN1525" s="22"/>
      <c r="AO1525" s="18"/>
    </row>
    <row r="1526" spans="22:41" x14ac:dyDescent="0.25">
      <c r="V1526" s="26"/>
      <c r="W1526" s="20"/>
      <c r="X1526" s="20"/>
      <c r="Y1526" s="22"/>
      <c r="Z1526" s="18"/>
      <c r="AA1526" s="18"/>
      <c r="AK1526" s="24"/>
      <c r="AL1526" s="20"/>
      <c r="AM1526" s="20"/>
      <c r="AN1526" s="22"/>
      <c r="AO1526" s="18"/>
    </row>
    <row r="1527" spans="22:41" x14ac:dyDescent="0.25">
      <c r="V1527" s="26"/>
      <c r="W1527" s="20"/>
      <c r="X1527" s="20"/>
      <c r="Y1527" s="22"/>
      <c r="Z1527" s="18"/>
      <c r="AA1527" s="18"/>
      <c r="AK1527" s="24"/>
      <c r="AL1527" s="20"/>
      <c r="AM1527" s="20"/>
      <c r="AN1527" s="22"/>
      <c r="AO1527" s="18"/>
    </row>
    <row r="1528" spans="22:41" x14ac:dyDescent="0.25">
      <c r="V1528" s="26"/>
      <c r="W1528" s="20"/>
      <c r="X1528" s="20"/>
      <c r="Y1528" s="22"/>
      <c r="Z1528" s="18"/>
      <c r="AA1528" s="18"/>
      <c r="AK1528" s="24"/>
      <c r="AL1528" s="20"/>
      <c r="AM1528" s="20"/>
      <c r="AN1528" s="22"/>
      <c r="AO1528" s="18"/>
    </row>
    <row r="1529" spans="22:41" x14ac:dyDescent="0.25">
      <c r="V1529" s="26"/>
      <c r="W1529" s="20"/>
      <c r="X1529" s="20"/>
      <c r="Y1529" s="22"/>
      <c r="Z1529" s="18"/>
      <c r="AA1529" s="18"/>
      <c r="AK1529" s="24"/>
      <c r="AL1529" s="20"/>
      <c r="AM1529" s="20"/>
      <c r="AN1529" s="22"/>
      <c r="AO1529" s="18"/>
    </row>
    <row r="1530" spans="22:41" x14ac:dyDescent="0.25">
      <c r="V1530" s="26"/>
      <c r="W1530" s="20"/>
      <c r="X1530" s="20"/>
      <c r="Y1530" s="22"/>
      <c r="Z1530" s="18"/>
      <c r="AA1530" s="18"/>
      <c r="AK1530" s="24"/>
      <c r="AL1530" s="20"/>
      <c r="AM1530" s="20"/>
      <c r="AN1530" s="22"/>
      <c r="AO1530" s="18"/>
    </row>
    <row r="1531" spans="22:41" x14ac:dyDescent="0.25">
      <c r="V1531" s="26"/>
      <c r="W1531" s="20"/>
      <c r="X1531" s="20"/>
      <c r="Y1531" s="22"/>
      <c r="Z1531" s="18"/>
      <c r="AA1531" s="18"/>
      <c r="AK1531" s="24"/>
      <c r="AL1531" s="20"/>
      <c r="AM1531" s="20"/>
      <c r="AN1531" s="22"/>
      <c r="AO1531" s="18"/>
    </row>
    <row r="1532" spans="22:41" x14ac:dyDescent="0.25">
      <c r="V1532" s="26"/>
      <c r="W1532" s="20"/>
      <c r="X1532" s="20"/>
      <c r="Y1532" s="22"/>
      <c r="Z1532" s="18"/>
      <c r="AA1532" s="18"/>
      <c r="AK1532" s="24"/>
      <c r="AL1532" s="20"/>
      <c r="AM1532" s="20"/>
      <c r="AN1532" s="22"/>
      <c r="AO1532" s="18"/>
    </row>
    <row r="1533" spans="22:41" x14ac:dyDescent="0.25">
      <c r="V1533" s="26"/>
      <c r="W1533" s="20"/>
      <c r="X1533" s="20"/>
      <c r="Y1533" s="22"/>
      <c r="Z1533" s="18"/>
      <c r="AA1533" s="18"/>
      <c r="AK1533" s="24"/>
      <c r="AL1533" s="20"/>
      <c r="AM1533" s="20"/>
      <c r="AN1533" s="22"/>
      <c r="AO1533" s="18"/>
    </row>
    <row r="1534" spans="22:41" x14ac:dyDescent="0.25">
      <c r="V1534" s="26"/>
      <c r="W1534" s="20"/>
      <c r="X1534" s="20"/>
      <c r="Y1534" s="22"/>
      <c r="Z1534" s="18"/>
      <c r="AA1534" s="18"/>
      <c r="AK1534" s="24"/>
      <c r="AL1534" s="20"/>
      <c r="AM1534" s="20"/>
      <c r="AN1534" s="22"/>
      <c r="AO1534" s="18"/>
    </row>
    <row r="1535" spans="22:41" x14ac:dyDescent="0.25">
      <c r="V1535" s="26"/>
      <c r="W1535" s="20"/>
      <c r="X1535" s="20"/>
      <c r="Y1535" s="22"/>
      <c r="Z1535" s="18"/>
      <c r="AA1535" s="18"/>
      <c r="AK1535" s="24"/>
      <c r="AL1535" s="20"/>
      <c r="AM1535" s="20"/>
      <c r="AN1535" s="22"/>
      <c r="AO1535" s="18"/>
    </row>
    <row r="1536" spans="22:41" x14ac:dyDescent="0.25">
      <c r="V1536" s="26"/>
      <c r="W1536" s="20"/>
      <c r="X1536" s="20"/>
      <c r="Y1536" s="22"/>
      <c r="Z1536" s="18"/>
      <c r="AA1536" s="18"/>
      <c r="AK1536" s="24"/>
      <c r="AL1536" s="20"/>
      <c r="AM1536" s="20"/>
      <c r="AN1536" s="22"/>
      <c r="AO1536" s="18"/>
    </row>
    <row r="1537" spans="22:41" x14ac:dyDescent="0.25">
      <c r="V1537" s="26"/>
      <c r="W1537" s="20"/>
      <c r="X1537" s="20"/>
      <c r="Y1537" s="22"/>
      <c r="Z1537" s="18"/>
      <c r="AA1537" s="18"/>
      <c r="AK1537" s="24"/>
      <c r="AL1537" s="20"/>
      <c r="AM1537" s="20"/>
      <c r="AN1537" s="22"/>
      <c r="AO1537" s="18"/>
    </row>
    <row r="1538" spans="22:41" x14ac:dyDescent="0.25">
      <c r="V1538" s="26"/>
      <c r="W1538" s="20"/>
      <c r="X1538" s="20"/>
      <c r="Y1538" s="22"/>
      <c r="Z1538" s="18"/>
      <c r="AA1538" s="18"/>
      <c r="AK1538" s="24"/>
      <c r="AL1538" s="20"/>
      <c r="AM1538" s="20"/>
      <c r="AN1538" s="22"/>
      <c r="AO1538" s="18"/>
    </row>
    <row r="1539" spans="22:41" x14ac:dyDescent="0.25">
      <c r="V1539" s="26"/>
      <c r="W1539" s="20"/>
      <c r="X1539" s="20"/>
      <c r="Y1539" s="22"/>
      <c r="Z1539" s="18"/>
      <c r="AA1539" s="18"/>
      <c r="AK1539" s="24"/>
      <c r="AL1539" s="20"/>
      <c r="AM1539" s="20"/>
      <c r="AN1539" s="22"/>
      <c r="AO1539" s="18"/>
    </row>
    <row r="1540" spans="22:41" x14ac:dyDescent="0.25">
      <c r="V1540" s="26"/>
      <c r="W1540" s="20"/>
      <c r="X1540" s="20"/>
      <c r="Y1540" s="22"/>
      <c r="Z1540" s="18"/>
      <c r="AA1540" s="18"/>
      <c r="AK1540" s="24"/>
      <c r="AL1540" s="20"/>
      <c r="AM1540" s="20"/>
      <c r="AN1540" s="22"/>
      <c r="AO1540" s="18"/>
    </row>
    <row r="1541" spans="22:41" x14ac:dyDescent="0.25">
      <c r="V1541" s="26"/>
      <c r="W1541" s="20"/>
      <c r="X1541" s="20"/>
      <c r="Y1541" s="22"/>
      <c r="Z1541" s="18"/>
      <c r="AA1541" s="18"/>
      <c r="AK1541" s="24"/>
      <c r="AL1541" s="20"/>
      <c r="AM1541" s="20"/>
      <c r="AN1541" s="22"/>
      <c r="AO1541" s="18"/>
    </row>
    <row r="1542" spans="22:41" x14ac:dyDescent="0.25">
      <c r="V1542" s="26"/>
      <c r="W1542" s="20"/>
      <c r="X1542" s="20"/>
      <c r="Y1542" s="22"/>
      <c r="Z1542" s="18"/>
      <c r="AA1542" s="18"/>
      <c r="AK1542" s="24"/>
      <c r="AL1542" s="20"/>
      <c r="AM1542" s="20"/>
      <c r="AN1542" s="22"/>
      <c r="AO1542" s="18"/>
    </row>
    <row r="1543" spans="22:41" x14ac:dyDescent="0.25">
      <c r="V1543" s="26"/>
      <c r="W1543" s="20"/>
      <c r="X1543" s="20"/>
      <c r="Y1543" s="22"/>
      <c r="Z1543" s="18"/>
      <c r="AA1543" s="18"/>
      <c r="AK1543" s="24"/>
      <c r="AL1543" s="20"/>
      <c r="AM1543" s="20"/>
      <c r="AN1543" s="22"/>
      <c r="AO1543" s="18"/>
    </row>
    <row r="1544" spans="22:41" x14ac:dyDescent="0.25">
      <c r="V1544" s="26"/>
      <c r="W1544" s="20"/>
      <c r="X1544" s="20"/>
      <c r="Y1544" s="22"/>
      <c r="Z1544" s="18"/>
      <c r="AA1544" s="18"/>
      <c r="AK1544" s="24"/>
      <c r="AL1544" s="20"/>
      <c r="AM1544" s="20"/>
      <c r="AN1544" s="22"/>
      <c r="AO1544" s="18"/>
    </row>
    <row r="1545" spans="22:41" x14ac:dyDescent="0.25">
      <c r="V1545" s="26"/>
      <c r="W1545" s="20"/>
      <c r="X1545" s="20"/>
      <c r="Y1545" s="22"/>
      <c r="Z1545" s="18"/>
      <c r="AA1545" s="18"/>
      <c r="AK1545" s="19"/>
      <c r="AL1545" s="20"/>
      <c r="AM1545" s="20"/>
      <c r="AN1545" s="22"/>
      <c r="AO1545" s="23"/>
    </row>
    <row r="1546" spans="22:41" x14ac:dyDescent="0.25">
      <c r="V1546" s="26"/>
      <c r="W1546" s="20"/>
      <c r="X1546" s="20"/>
      <c r="Y1546" s="22"/>
      <c r="Z1546" s="18"/>
      <c r="AA1546" s="18"/>
      <c r="AK1546" s="24"/>
      <c r="AL1546" s="20"/>
      <c r="AM1546" s="20"/>
      <c r="AN1546" s="22"/>
      <c r="AO1546" s="23"/>
    </row>
    <row r="1547" spans="22:41" x14ac:dyDescent="0.25">
      <c r="V1547" s="26"/>
      <c r="W1547" s="20"/>
      <c r="X1547" s="20"/>
      <c r="Y1547" s="22"/>
      <c r="Z1547" s="18"/>
      <c r="AA1547" s="18"/>
      <c r="AK1547" s="24"/>
      <c r="AL1547" s="20"/>
      <c r="AM1547" s="20"/>
      <c r="AN1547" s="22"/>
      <c r="AO1547" s="18"/>
    </row>
    <row r="1548" spans="22:41" x14ac:dyDescent="0.25">
      <c r="V1548" s="26"/>
      <c r="W1548" s="20"/>
      <c r="X1548" s="20"/>
      <c r="Y1548" s="22"/>
      <c r="Z1548" s="18"/>
      <c r="AA1548" s="18"/>
      <c r="AK1548" s="24"/>
      <c r="AL1548" s="20"/>
      <c r="AM1548" s="20"/>
      <c r="AN1548" s="22"/>
      <c r="AO1548" s="18"/>
    </row>
    <row r="1549" spans="22:41" x14ac:dyDescent="0.25">
      <c r="V1549" s="26"/>
      <c r="W1549" s="20"/>
      <c r="X1549" s="20"/>
      <c r="Y1549" s="22"/>
      <c r="Z1549" s="18"/>
      <c r="AA1549" s="18"/>
      <c r="AK1549" s="24"/>
      <c r="AL1549" s="20"/>
      <c r="AM1549" s="20"/>
      <c r="AN1549" s="22"/>
      <c r="AO1549" s="18"/>
    </row>
    <row r="1550" spans="22:41" x14ac:dyDescent="0.25">
      <c r="V1550" s="26"/>
      <c r="W1550" s="20"/>
      <c r="X1550" s="20"/>
      <c r="Y1550" s="22"/>
      <c r="Z1550" s="18"/>
      <c r="AA1550" s="18"/>
      <c r="AK1550" s="24"/>
      <c r="AL1550" s="20"/>
      <c r="AM1550" s="20"/>
      <c r="AN1550" s="22"/>
      <c r="AO1550" s="18"/>
    </row>
    <row r="1551" spans="22:41" x14ac:dyDescent="0.25">
      <c r="V1551" s="26"/>
      <c r="W1551" s="20"/>
      <c r="X1551" s="20"/>
      <c r="Y1551" s="22"/>
      <c r="Z1551" s="18"/>
      <c r="AA1551" s="18"/>
      <c r="AK1551" s="24"/>
      <c r="AL1551" s="20"/>
      <c r="AM1551" s="20"/>
      <c r="AN1551" s="22"/>
      <c r="AO1551" s="18"/>
    </row>
    <row r="1552" spans="22:41" x14ac:dyDescent="0.25">
      <c r="V1552" s="26"/>
      <c r="W1552" s="20"/>
      <c r="X1552" s="20"/>
      <c r="Y1552" s="22"/>
      <c r="Z1552" s="18"/>
      <c r="AA1552" s="18"/>
      <c r="AK1552" s="24"/>
      <c r="AL1552" s="20"/>
      <c r="AM1552" s="20"/>
      <c r="AN1552" s="22"/>
      <c r="AO1552" s="18"/>
    </row>
    <row r="1553" spans="22:41" x14ac:dyDescent="0.25">
      <c r="V1553" s="26"/>
      <c r="W1553" s="20"/>
      <c r="X1553" s="20"/>
      <c r="Y1553" s="22"/>
      <c r="Z1553" s="18"/>
      <c r="AA1553" s="18"/>
      <c r="AK1553" s="24"/>
      <c r="AL1553" s="20"/>
      <c r="AM1553" s="20"/>
      <c r="AN1553" s="22"/>
      <c r="AO1553" s="18"/>
    </row>
    <row r="1554" spans="22:41" x14ac:dyDescent="0.25">
      <c r="V1554" s="26"/>
      <c r="W1554" s="20"/>
      <c r="X1554" s="20"/>
      <c r="Y1554" s="22"/>
      <c r="Z1554" s="18"/>
      <c r="AA1554" s="18"/>
      <c r="AK1554" s="24"/>
      <c r="AL1554" s="20"/>
      <c r="AM1554" s="20"/>
      <c r="AN1554" s="22"/>
      <c r="AO1554" s="18"/>
    </row>
    <row r="1555" spans="22:41" x14ac:dyDescent="0.25">
      <c r="V1555" s="26"/>
      <c r="W1555" s="20"/>
      <c r="X1555" s="20"/>
      <c r="Y1555" s="22"/>
      <c r="Z1555" s="18"/>
      <c r="AA1555" s="18"/>
      <c r="AK1555" s="24"/>
      <c r="AL1555" s="20"/>
      <c r="AM1555" s="20"/>
      <c r="AN1555" s="22"/>
      <c r="AO1555" s="18"/>
    </row>
    <row r="1556" spans="22:41" x14ac:dyDescent="0.25">
      <c r="V1556" s="26"/>
      <c r="W1556" s="20"/>
      <c r="X1556" s="20"/>
      <c r="Y1556" s="22"/>
      <c r="Z1556" s="18"/>
      <c r="AA1556" s="18"/>
      <c r="AK1556" s="24"/>
      <c r="AL1556" s="20"/>
      <c r="AM1556" s="20"/>
      <c r="AN1556" s="22"/>
      <c r="AO1556" s="18"/>
    </row>
    <row r="1557" spans="22:41" x14ac:dyDescent="0.25">
      <c r="V1557" s="26"/>
      <c r="W1557" s="20"/>
      <c r="X1557" s="20"/>
      <c r="Y1557" s="22"/>
      <c r="Z1557" s="18"/>
      <c r="AA1557" s="18"/>
      <c r="AK1557" s="24"/>
      <c r="AL1557" s="20"/>
      <c r="AM1557" s="20"/>
      <c r="AN1557" s="22"/>
      <c r="AO1557" s="18"/>
    </row>
    <row r="1558" spans="22:41" x14ac:dyDescent="0.25">
      <c r="V1558" s="26"/>
      <c r="W1558" s="20"/>
      <c r="X1558" s="20"/>
      <c r="Y1558" s="22"/>
      <c r="Z1558" s="18"/>
      <c r="AA1558" s="18"/>
      <c r="AK1558" s="24"/>
      <c r="AL1558" s="20"/>
      <c r="AM1558" s="20"/>
      <c r="AN1558" s="22"/>
      <c r="AO1558" s="18"/>
    </row>
    <row r="1559" spans="22:41" x14ac:dyDescent="0.25">
      <c r="V1559" s="26"/>
      <c r="W1559" s="20"/>
      <c r="X1559" s="20"/>
      <c r="Y1559" s="22"/>
      <c r="Z1559" s="18"/>
      <c r="AA1559" s="18"/>
      <c r="AK1559" s="24"/>
      <c r="AL1559" s="20"/>
      <c r="AM1559" s="20"/>
      <c r="AN1559" s="22"/>
      <c r="AO1559" s="18"/>
    </row>
    <row r="1560" spans="22:41" x14ac:dyDescent="0.25">
      <c r="V1560" s="26"/>
      <c r="W1560" s="20"/>
      <c r="X1560" s="20"/>
      <c r="Y1560" s="22"/>
      <c r="Z1560" s="18"/>
      <c r="AA1560" s="18"/>
      <c r="AK1560" s="24"/>
      <c r="AL1560" s="20"/>
      <c r="AM1560" s="20"/>
      <c r="AN1560" s="22"/>
      <c r="AO1560" s="18"/>
    </row>
    <row r="1561" spans="22:41" x14ac:dyDescent="0.25">
      <c r="V1561" s="26"/>
      <c r="W1561" s="20"/>
      <c r="X1561" s="20"/>
      <c r="Y1561" s="22"/>
      <c r="Z1561" s="18"/>
      <c r="AA1561" s="18"/>
      <c r="AK1561" s="24"/>
      <c r="AL1561" s="20"/>
      <c r="AM1561" s="20"/>
      <c r="AN1561" s="22"/>
      <c r="AO1561" s="18"/>
    </row>
    <row r="1562" spans="22:41" x14ac:dyDescent="0.25">
      <c r="V1562" s="26"/>
      <c r="W1562" s="20"/>
      <c r="X1562" s="20"/>
      <c r="Y1562" s="22"/>
      <c r="Z1562" s="18"/>
      <c r="AA1562" s="18"/>
      <c r="AK1562" s="24"/>
      <c r="AL1562" s="20"/>
      <c r="AM1562" s="20"/>
      <c r="AN1562" s="22"/>
      <c r="AO1562" s="18"/>
    </row>
    <row r="1563" spans="22:41" x14ac:dyDescent="0.25">
      <c r="V1563" s="30"/>
      <c r="W1563" s="20"/>
      <c r="X1563" s="20"/>
      <c r="Y1563" s="22"/>
      <c r="Z1563" s="23"/>
      <c r="AA1563" s="23"/>
      <c r="AK1563" s="24"/>
      <c r="AL1563" s="20"/>
      <c r="AM1563" s="20"/>
      <c r="AN1563" s="22"/>
      <c r="AO1563" s="18"/>
    </row>
    <row r="1564" spans="22:41" x14ac:dyDescent="0.25">
      <c r="V1564" s="26"/>
      <c r="W1564" s="20"/>
      <c r="X1564" s="20"/>
      <c r="Y1564" s="22"/>
      <c r="Z1564" s="23"/>
      <c r="AA1564" s="23"/>
      <c r="AK1564" s="19"/>
      <c r="AL1564" s="20"/>
      <c r="AM1564" s="20"/>
      <c r="AN1564" s="22"/>
      <c r="AO1564" s="23"/>
    </row>
    <row r="1565" spans="22:41" x14ac:dyDescent="0.25">
      <c r="V1565" s="26"/>
      <c r="W1565" s="20"/>
      <c r="X1565" s="20"/>
      <c r="Y1565" s="22"/>
      <c r="Z1565" s="18"/>
      <c r="AA1565" s="18"/>
      <c r="AK1565" s="24"/>
      <c r="AL1565" s="20"/>
      <c r="AM1565" s="20"/>
      <c r="AN1565" s="22"/>
      <c r="AO1565" s="23"/>
    </row>
    <row r="1566" spans="22:41" x14ac:dyDescent="0.25">
      <c r="V1566" s="26"/>
      <c r="W1566" s="20"/>
      <c r="X1566" s="20"/>
      <c r="Y1566" s="22"/>
      <c r="Z1566" s="18"/>
      <c r="AA1566" s="18"/>
      <c r="AK1566" s="24"/>
      <c r="AL1566" s="20"/>
      <c r="AM1566" s="20"/>
      <c r="AN1566" s="22"/>
      <c r="AO1566" s="18"/>
    </row>
    <row r="1567" spans="22:41" x14ac:dyDescent="0.25">
      <c r="V1567" s="26"/>
      <c r="W1567" s="20"/>
      <c r="X1567" s="20"/>
      <c r="Y1567" s="22"/>
      <c r="Z1567" s="18"/>
      <c r="AA1567" s="18"/>
      <c r="AK1567" s="24"/>
      <c r="AL1567" s="20"/>
      <c r="AM1567" s="20"/>
      <c r="AN1567" s="22"/>
      <c r="AO1567" s="18"/>
    </row>
    <row r="1568" spans="22:41" x14ac:dyDescent="0.25">
      <c r="V1568" s="26"/>
      <c r="W1568" s="20"/>
      <c r="X1568" s="20"/>
      <c r="Y1568" s="22"/>
      <c r="Z1568" s="18"/>
      <c r="AA1568" s="18"/>
      <c r="AK1568" s="24"/>
      <c r="AL1568" s="20"/>
      <c r="AM1568" s="20"/>
      <c r="AN1568" s="22"/>
      <c r="AO1568" s="18"/>
    </row>
    <row r="1569" spans="22:41" x14ac:dyDescent="0.25">
      <c r="V1569" s="26"/>
      <c r="W1569" s="20"/>
      <c r="X1569" s="20"/>
      <c r="Y1569" s="22"/>
      <c r="Z1569" s="18"/>
      <c r="AA1569" s="18"/>
      <c r="AK1569" s="24"/>
      <c r="AL1569" s="20"/>
      <c r="AM1569" s="20"/>
      <c r="AN1569" s="22"/>
      <c r="AO1569" s="18"/>
    </row>
    <row r="1570" spans="22:41" x14ac:dyDescent="0.25">
      <c r="V1570" s="26"/>
      <c r="W1570" s="20"/>
      <c r="X1570" s="20"/>
      <c r="Y1570" s="22"/>
      <c r="Z1570" s="18"/>
      <c r="AA1570" s="18"/>
      <c r="AK1570" s="24"/>
      <c r="AL1570" s="20"/>
      <c r="AM1570" s="20"/>
      <c r="AN1570" s="22"/>
      <c r="AO1570" s="18"/>
    </row>
    <row r="1571" spans="22:41" x14ac:dyDescent="0.25">
      <c r="V1571" s="26"/>
      <c r="W1571" s="20"/>
      <c r="X1571" s="20"/>
      <c r="Y1571" s="22"/>
      <c r="Z1571" s="18"/>
      <c r="AA1571" s="18"/>
      <c r="AK1571" s="24"/>
      <c r="AL1571" s="20"/>
      <c r="AM1571" s="20"/>
      <c r="AN1571" s="22"/>
      <c r="AO1571" s="18"/>
    </row>
    <row r="1572" spans="22:41" x14ac:dyDescent="0.25">
      <c r="V1572" s="26"/>
      <c r="W1572" s="20"/>
      <c r="X1572" s="20"/>
      <c r="Y1572" s="22"/>
      <c r="Z1572" s="18"/>
      <c r="AA1572" s="18"/>
      <c r="AK1572" s="24"/>
      <c r="AL1572" s="20"/>
      <c r="AM1572" s="20"/>
      <c r="AN1572" s="22"/>
      <c r="AO1572" s="18"/>
    </row>
    <row r="1573" spans="22:41" x14ac:dyDescent="0.25">
      <c r="V1573" s="26"/>
      <c r="W1573" s="20"/>
      <c r="X1573" s="20"/>
      <c r="Y1573" s="22"/>
      <c r="Z1573" s="18"/>
      <c r="AA1573" s="18"/>
      <c r="AK1573" s="24"/>
      <c r="AL1573" s="20"/>
      <c r="AM1573" s="20"/>
      <c r="AN1573" s="22"/>
      <c r="AO1573" s="18"/>
    </row>
    <row r="1574" spans="22:41" x14ac:dyDescent="0.25">
      <c r="V1574" s="26"/>
      <c r="W1574" s="20"/>
      <c r="X1574" s="20"/>
      <c r="Y1574" s="22"/>
      <c r="Z1574" s="18"/>
      <c r="AA1574" s="18"/>
      <c r="AK1574" s="24"/>
      <c r="AL1574" s="20"/>
      <c r="AM1574" s="20"/>
      <c r="AN1574" s="22"/>
      <c r="AO1574" s="18"/>
    </row>
    <row r="1575" spans="22:41" x14ac:dyDescent="0.25">
      <c r="V1575" s="26"/>
      <c r="W1575" s="20"/>
      <c r="X1575" s="20"/>
      <c r="Y1575" s="22"/>
      <c r="Z1575" s="18"/>
      <c r="AA1575" s="18"/>
      <c r="AK1575" s="24"/>
      <c r="AL1575" s="20"/>
      <c r="AM1575" s="20"/>
      <c r="AN1575" s="22"/>
      <c r="AO1575" s="18"/>
    </row>
    <row r="1576" spans="22:41" x14ac:dyDescent="0.25">
      <c r="V1576" s="26"/>
      <c r="W1576" s="20"/>
      <c r="X1576" s="20"/>
      <c r="Y1576" s="22"/>
      <c r="Z1576" s="18"/>
      <c r="AA1576" s="18"/>
      <c r="AK1576" s="24"/>
      <c r="AL1576" s="20"/>
      <c r="AM1576" s="20"/>
      <c r="AN1576" s="22"/>
      <c r="AO1576" s="18"/>
    </row>
    <row r="1577" spans="22:41" x14ac:dyDescent="0.25">
      <c r="V1577" s="26"/>
      <c r="W1577" s="20"/>
      <c r="X1577" s="20"/>
      <c r="Y1577" s="22"/>
      <c r="Z1577" s="18"/>
      <c r="AA1577" s="18"/>
      <c r="AK1577" s="24"/>
      <c r="AL1577" s="20"/>
      <c r="AM1577" s="20"/>
      <c r="AN1577" s="22"/>
      <c r="AO1577" s="18"/>
    </row>
    <row r="1578" spans="22:41" x14ac:dyDescent="0.25">
      <c r="V1578" s="26"/>
      <c r="W1578" s="20"/>
      <c r="X1578" s="20"/>
      <c r="Y1578" s="22"/>
      <c r="Z1578" s="18"/>
      <c r="AA1578" s="18"/>
      <c r="AK1578" s="24"/>
      <c r="AL1578" s="20"/>
      <c r="AM1578" s="20"/>
      <c r="AN1578" s="22"/>
      <c r="AO1578" s="18"/>
    </row>
    <row r="1579" spans="22:41" x14ac:dyDescent="0.25">
      <c r="V1579" s="26"/>
      <c r="W1579" s="20"/>
      <c r="X1579" s="20"/>
      <c r="Y1579" s="22"/>
      <c r="Z1579" s="18"/>
      <c r="AA1579" s="18"/>
      <c r="AK1579" s="24"/>
      <c r="AL1579" s="20"/>
      <c r="AM1579" s="20"/>
      <c r="AN1579" s="22"/>
      <c r="AO1579" s="18"/>
    </row>
    <row r="1580" spans="22:41" x14ac:dyDescent="0.25">
      <c r="V1580" s="26"/>
      <c r="W1580" s="20"/>
      <c r="X1580" s="20"/>
      <c r="Y1580" s="22"/>
      <c r="Z1580" s="18"/>
      <c r="AA1580" s="18"/>
      <c r="AK1580" s="24"/>
      <c r="AL1580" s="20"/>
      <c r="AM1580" s="20"/>
      <c r="AN1580" s="22"/>
      <c r="AO1580" s="18"/>
    </row>
    <row r="1581" spans="22:41" x14ac:dyDescent="0.25">
      <c r="V1581" s="26"/>
      <c r="W1581" s="20"/>
      <c r="X1581" s="20"/>
      <c r="Y1581" s="22"/>
      <c r="Z1581" s="18"/>
      <c r="AA1581" s="18"/>
      <c r="AK1581" s="24"/>
      <c r="AL1581" s="20"/>
      <c r="AM1581" s="20"/>
      <c r="AN1581" s="22"/>
      <c r="AO1581" s="18"/>
    </row>
    <row r="1582" spans="22:41" x14ac:dyDescent="0.25">
      <c r="V1582" s="30"/>
      <c r="W1582" s="20"/>
      <c r="X1582" s="20"/>
      <c r="Y1582" s="22"/>
      <c r="Z1582" s="23"/>
      <c r="AA1582" s="23"/>
      <c r="AK1582" s="24"/>
      <c r="AL1582" s="20"/>
      <c r="AM1582" s="20"/>
      <c r="AN1582" s="22"/>
      <c r="AO1582" s="18"/>
    </row>
    <row r="1583" spans="22:41" x14ac:dyDescent="0.25">
      <c r="V1583" s="26"/>
      <c r="W1583" s="20"/>
      <c r="X1583" s="20"/>
      <c r="Y1583" s="22"/>
      <c r="Z1583" s="23"/>
      <c r="AA1583" s="23"/>
      <c r="AK1583" s="24"/>
      <c r="AL1583" s="20"/>
      <c r="AM1583" s="20"/>
      <c r="AN1583" s="22"/>
      <c r="AO1583" s="18"/>
    </row>
    <row r="1584" spans="22:41" x14ac:dyDescent="0.25">
      <c r="V1584" s="26"/>
      <c r="W1584" s="20"/>
      <c r="X1584" s="20"/>
      <c r="Y1584" s="22"/>
      <c r="Z1584" s="18"/>
      <c r="AA1584" s="18"/>
      <c r="AK1584" s="24"/>
      <c r="AL1584" s="20"/>
      <c r="AM1584" s="20"/>
      <c r="AN1584" s="22"/>
      <c r="AO1584" s="18"/>
    </row>
    <row r="1585" spans="22:41" x14ac:dyDescent="0.25">
      <c r="V1585" s="26"/>
      <c r="W1585" s="20"/>
      <c r="X1585" s="20"/>
      <c r="Y1585" s="22"/>
      <c r="Z1585" s="18"/>
      <c r="AA1585" s="18"/>
      <c r="AK1585" s="24"/>
      <c r="AL1585" s="20"/>
      <c r="AM1585" s="20"/>
      <c r="AN1585" s="22"/>
      <c r="AO1585" s="18"/>
    </row>
    <row r="1586" spans="22:41" x14ac:dyDescent="0.25">
      <c r="V1586" s="26"/>
      <c r="W1586" s="20"/>
      <c r="X1586" s="20"/>
      <c r="Y1586" s="22"/>
      <c r="Z1586" s="18"/>
      <c r="AA1586" s="18"/>
      <c r="AK1586" s="24"/>
      <c r="AL1586" s="20"/>
      <c r="AM1586" s="20"/>
      <c r="AN1586" s="22"/>
      <c r="AO1586" s="18"/>
    </row>
    <row r="1587" spans="22:41" x14ac:dyDescent="0.25">
      <c r="V1587" s="26"/>
      <c r="W1587" s="20"/>
      <c r="X1587" s="20"/>
      <c r="Y1587" s="22"/>
      <c r="Z1587" s="18"/>
      <c r="AA1587" s="18"/>
      <c r="AK1587" s="24"/>
      <c r="AL1587" s="20"/>
      <c r="AM1587" s="20"/>
      <c r="AN1587" s="22"/>
      <c r="AO1587" s="18"/>
    </row>
    <row r="1588" spans="22:41" x14ac:dyDescent="0.25">
      <c r="V1588" s="26"/>
      <c r="W1588" s="20"/>
      <c r="X1588" s="20"/>
      <c r="Y1588" s="22"/>
      <c r="Z1588" s="18"/>
      <c r="AA1588" s="18"/>
      <c r="AK1588" s="24"/>
      <c r="AL1588" s="20"/>
      <c r="AM1588" s="20"/>
      <c r="AN1588" s="22"/>
      <c r="AO1588" s="18"/>
    </row>
    <row r="1589" spans="22:41" x14ac:dyDescent="0.25">
      <c r="V1589" s="26"/>
      <c r="W1589" s="20"/>
      <c r="X1589" s="20"/>
      <c r="Y1589" s="22"/>
      <c r="Z1589" s="18"/>
      <c r="AA1589" s="18"/>
      <c r="AK1589" s="24"/>
      <c r="AL1589" s="20"/>
      <c r="AM1589" s="20"/>
      <c r="AN1589" s="22"/>
      <c r="AO1589" s="18"/>
    </row>
    <row r="1590" spans="22:41" x14ac:dyDescent="0.25">
      <c r="V1590" s="26"/>
      <c r="W1590" s="20"/>
      <c r="X1590" s="20"/>
      <c r="Y1590" s="22"/>
      <c r="Z1590" s="18"/>
      <c r="AA1590" s="18"/>
      <c r="AK1590" s="24"/>
      <c r="AL1590" s="20"/>
      <c r="AM1590" s="20"/>
      <c r="AN1590" s="22"/>
      <c r="AO1590" s="18"/>
    </row>
    <row r="1591" spans="22:41" x14ac:dyDescent="0.25">
      <c r="V1591" s="26"/>
      <c r="W1591" s="20"/>
      <c r="X1591" s="20"/>
      <c r="Y1591" s="22"/>
      <c r="Z1591" s="18"/>
      <c r="AA1591" s="18"/>
      <c r="AK1591" s="19"/>
      <c r="AL1591" s="20"/>
      <c r="AM1591" s="20"/>
      <c r="AN1591" s="22"/>
      <c r="AO1591" s="23"/>
    </row>
    <row r="1592" spans="22:41" x14ac:dyDescent="0.25">
      <c r="V1592" s="26"/>
      <c r="W1592" s="20"/>
      <c r="X1592" s="20"/>
      <c r="Y1592" s="22"/>
      <c r="Z1592" s="18"/>
      <c r="AA1592" s="18"/>
      <c r="AK1592" s="24"/>
      <c r="AL1592" s="20"/>
      <c r="AM1592" s="20"/>
      <c r="AN1592" s="22"/>
      <c r="AO1592" s="23"/>
    </row>
    <row r="1593" spans="22:41" x14ac:dyDescent="0.25">
      <c r="V1593" s="26"/>
      <c r="W1593" s="20"/>
      <c r="X1593" s="20"/>
      <c r="Y1593" s="22"/>
      <c r="Z1593" s="18"/>
      <c r="AA1593" s="18"/>
      <c r="AK1593" s="24"/>
      <c r="AL1593" s="20"/>
      <c r="AM1593" s="20"/>
      <c r="AN1593" s="22"/>
      <c r="AO1593" s="18"/>
    </row>
    <row r="1594" spans="22:41" x14ac:dyDescent="0.25">
      <c r="V1594" s="26"/>
      <c r="W1594" s="20"/>
      <c r="X1594" s="20"/>
      <c r="Y1594" s="22"/>
      <c r="Z1594" s="18"/>
      <c r="AA1594" s="18"/>
      <c r="AK1594" s="24"/>
      <c r="AL1594" s="20"/>
      <c r="AM1594" s="20"/>
      <c r="AN1594" s="22"/>
      <c r="AO1594" s="18"/>
    </row>
    <row r="1595" spans="22:41" x14ac:dyDescent="0.25">
      <c r="V1595" s="26"/>
      <c r="W1595" s="20"/>
      <c r="X1595" s="20"/>
      <c r="Y1595" s="22"/>
      <c r="Z1595" s="18"/>
      <c r="AA1595" s="18"/>
      <c r="AK1595" s="24"/>
      <c r="AL1595" s="20"/>
      <c r="AM1595" s="20"/>
      <c r="AN1595" s="22"/>
      <c r="AO1595" s="18"/>
    </row>
    <row r="1596" spans="22:41" x14ac:dyDescent="0.25">
      <c r="V1596" s="26"/>
      <c r="W1596" s="20"/>
      <c r="X1596" s="20"/>
      <c r="Y1596" s="22"/>
      <c r="Z1596" s="18"/>
      <c r="AA1596" s="18"/>
      <c r="AK1596" s="24"/>
      <c r="AL1596" s="20"/>
      <c r="AM1596" s="20"/>
      <c r="AN1596" s="22"/>
      <c r="AO1596" s="18"/>
    </row>
    <row r="1597" spans="22:41" x14ac:dyDescent="0.25">
      <c r="V1597" s="26"/>
      <c r="W1597" s="20"/>
      <c r="X1597" s="20"/>
      <c r="Y1597" s="22"/>
      <c r="Z1597" s="18"/>
      <c r="AA1597" s="18"/>
      <c r="AK1597" s="24"/>
      <c r="AL1597" s="20"/>
      <c r="AM1597" s="20"/>
      <c r="AN1597" s="22"/>
      <c r="AO1597" s="18"/>
    </row>
    <row r="1598" spans="22:41" x14ac:dyDescent="0.25">
      <c r="V1598" s="26"/>
      <c r="W1598" s="20"/>
      <c r="X1598" s="20"/>
      <c r="Y1598" s="22"/>
      <c r="Z1598" s="18"/>
      <c r="AA1598" s="18"/>
      <c r="AK1598" s="24"/>
      <c r="AL1598" s="20"/>
      <c r="AM1598" s="20"/>
      <c r="AN1598" s="22"/>
      <c r="AO1598" s="18"/>
    </row>
    <row r="1599" spans="22:41" x14ac:dyDescent="0.25">
      <c r="V1599" s="26"/>
      <c r="W1599" s="20"/>
      <c r="X1599" s="20"/>
      <c r="Y1599" s="22"/>
      <c r="Z1599" s="18"/>
      <c r="AA1599" s="18"/>
      <c r="AK1599" s="24"/>
      <c r="AL1599" s="20"/>
      <c r="AM1599" s="20"/>
      <c r="AN1599" s="22"/>
      <c r="AO1599" s="18"/>
    </row>
    <row r="1600" spans="22:41" x14ac:dyDescent="0.25">
      <c r="V1600" s="26"/>
      <c r="W1600" s="20"/>
      <c r="X1600" s="20"/>
      <c r="Y1600" s="22"/>
      <c r="Z1600" s="18"/>
      <c r="AA1600" s="18"/>
      <c r="AK1600" s="24"/>
      <c r="AL1600" s="20"/>
      <c r="AM1600" s="20"/>
      <c r="AN1600" s="22"/>
      <c r="AO1600" s="18"/>
    </row>
    <row r="1601" spans="22:41" x14ac:dyDescent="0.25">
      <c r="V1601" s="26"/>
      <c r="W1601" s="20"/>
      <c r="X1601" s="20"/>
      <c r="Y1601" s="22"/>
      <c r="Z1601" s="18"/>
      <c r="AA1601" s="18"/>
      <c r="AK1601" s="24"/>
      <c r="AL1601" s="20"/>
      <c r="AM1601" s="20"/>
      <c r="AN1601" s="22"/>
      <c r="AO1601" s="18"/>
    </row>
    <row r="1602" spans="22:41" x14ac:dyDescent="0.25">
      <c r="V1602" s="26"/>
      <c r="W1602" s="20"/>
      <c r="X1602" s="20"/>
      <c r="Y1602" s="22"/>
      <c r="Z1602" s="18"/>
      <c r="AA1602" s="18"/>
      <c r="AK1602" s="24"/>
      <c r="AL1602" s="20"/>
      <c r="AM1602" s="20"/>
      <c r="AN1602" s="22"/>
      <c r="AO1602" s="18"/>
    </row>
    <row r="1603" spans="22:41" x14ac:dyDescent="0.25">
      <c r="V1603" s="26"/>
      <c r="W1603" s="20"/>
      <c r="X1603" s="20"/>
      <c r="Y1603" s="22"/>
      <c r="Z1603" s="18"/>
      <c r="AA1603" s="18"/>
      <c r="AK1603" s="24"/>
      <c r="AL1603" s="20"/>
      <c r="AM1603" s="20"/>
      <c r="AN1603" s="22"/>
      <c r="AO1603" s="18"/>
    </row>
    <row r="1604" spans="22:41" x14ac:dyDescent="0.25">
      <c r="V1604" s="26"/>
      <c r="W1604" s="20"/>
      <c r="X1604" s="20"/>
      <c r="Y1604" s="22"/>
      <c r="Z1604" s="18"/>
      <c r="AA1604" s="18"/>
      <c r="AK1604" s="24"/>
      <c r="AL1604" s="20"/>
      <c r="AM1604" s="20"/>
      <c r="AN1604" s="22"/>
      <c r="AO1604" s="18"/>
    </row>
    <row r="1605" spans="22:41" x14ac:dyDescent="0.25">
      <c r="V1605" s="26"/>
      <c r="W1605" s="20"/>
      <c r="X1605" s="20"/>
      <c r="Y1605" s="22"/>
      <c r="Z1605" s="18"/>
      <c r="AA1605" s="18"/>
      <c r="AK1605" s="24"/>
      <c r="AL1605" s="20"/>
      <c r="AM1605" s="20"/>
      <c r="AN1605" s="22"/>
      <c r="AO1605" s="18"/>
    </row>
    <row r="1606" spans="22:41" x14ac:dyDescent="0.25">
      <c r="V1606" s="26"/>
      <c r="W1606" s="20"/>
      <c r="X1606" s="20"/>
      <c r="Y1606" s="22"/>
      <c r="Z1606" s="18"/>
      <c r="AA1606" s="18"/>
      <c r="AK1606" s="24"/>
      <c r="AL1606" s="20"/>
      <c r="AM1606" s="20"/>
      <c r="AN1606" s="22"/>
      <c r="AO1606" s="18"/>
    </row>
    <row r="1607" spans="22:41" x14ac:dyDescent="0.25">
      <c r="V1607" s="26"/>
      <c r="W1607" s="20"/>
      <c r="X1607" s="20"/>
      <c r="Y1607" s="22"/>
      <c r="Z1607" s="18"/>
      <c r="AA1607" s="18"/>
      <c r="AK1607" s="24"/>
      <c r="AL1607" s="20"/>
      <c r="AM1607" s="20"/>
      <c r="AN1607" s="22"/>
      <c r="AO1607" s="18"/>
    </row>
    <row r="1608" spans="22:41" x14ac:dyDescent="0.25">
      <c r="V1608" s="26"/>
      <c r="W1608" s="20"/>
      <c r="X1608" s="20"/>
      <c r="Y1608" s="22"/>
      <c r="Z1608" s="18"/>
      <c r="AA1608" s="18"/>
      <c r="AK1608" s="24"/>
      <c r="AL1608" s="20"/>
      <c r="AM1608" s="20"/>
      <c r="AN1608" s="22"/>
      <c r="AO1608" s="18"/>
    </row>
    <row r="1609" spans="22:41" x14ac:dyDescent="0.25">
      <c r="V1609" s="30"/>
      <c r="W1609" s="20"/>
      <c r="X1609" s="20"/>
      <c r="Y1609" s="22"/>
      <c r="Z1609" s="23"/>
      <c r="AA1609" s="23"/>
      <c r="AK1609" s="24"/>
      <c r="AL1609" s="20"/>
      <c r="AM1609" s="20"/>
      <c r="AN1609" s="22"/>
      <c r="AO1609" s="18"/>
    </row>
    <row r="1610" spans="22:41" x14ac:dyDescent="0.25">
      <c r="V1610" s="26"/>
      <c r="W1610" s="20"/>
      <c r="X1610" s="20"/>
      <c r="Y1610" s="22"/>
      <c r="Z1610" s="23"/>
      <c r="AA1610" s="23"/>
      <c r="AK1610" s="24"/>
      <c r="AL1610" s="20"/>
      <c r="AM1610" s="20"/>
      <c r="AN1610" s="22"/>
      <c r="AO1610" s="18"/>
    </row>
    <row r="1611" spans="22:41" x14ac:dyDescent="0.25">
      <c r="V1611" s="26"/>
      <c r="W1611" s="20"/>
      <c r="X1611" s="20"/>
      <c r="Y1611" s="22"/>
      <c r="Z1611" s="18"/>
      <c r="AA1611" s="18"/>
      <c r="AK1611" s="24"/>
      <c r="AL1611" s="20"/>
      <c r="AM1611" s="20"/>
      <c r="AN1611" s="22"/>
      <c r="AO1611" s="18"/>
    </row>
    <row r="1612" spans="22:41" x14ac:dyDescent="0.25">
      <c r="V1612" s="26"/>
      <c r="W1612" s="20"/>
      <c r="X1612" s="20"/>
      <c r="Y1612" s="22"/>
      <c r="Z1612" s="18"/>
      <c r="AA1612" s="18"/>
      <c r="AK1612" s="24"/>
      <c r="AL1612" s="20"/>
      <c r="AM1612" s="20"/>
      <c r="AN1612" s="22"/>
      <c r="AO1612" s="18"/>
    </row>
    <row r="1613" spans="22:41" x14ac:dyDescent="0.25">
      <c r="V1613" s="26"/>
      <c r="W1613" s="20"/>
      <c r="X1613" s="20"/>
      <c r="Y1613" s="22"/>
      <c r="Z1613" s="18"/>
      <c r="AA1613" s="18"/>
      <c r="AK1613" s="24"/>
      <c r="AL1613" s="20"/>
      <c r="AM1613" s="20"/>
      <c r="AN1613" s="22"/>
      <c r="AO1613" s="18"/>
    </row>
    <row r="1614" spans="22:41" x14ac:dyDescent="0.25">
      <c r="V1614" s="26"/>
      <c r="W1614" s="20"/>
      <c r="X1614" s="20"/>
      <c r="Y1614" s="22"/>
      <c r="Z1614" s="18"/>
      <c r="AA1614" s="18"/>
      <c r="AK1614" s="24"/>
      <c r="AL1614" s="20"/>
      <c r="AM1614" s="20"/>
      <c r="AN1614" s="22"/>
      <c r="AO1614" s="18"/>
    </row>
    <row r="1615" spans="22:41" x14ac:dyDescent="0.25">
      <c r="V1615" s="26"/>
      <c r="W1615" s="20"/>
      <c r="X1615" s="20"/>
      <c r="Y1615" s="22"/>
      <c r="Z1615" s="18"/>
      <c r="AA1615" s="18"/>
      <c r="AK1615" s="24"/>
      <c r="AL1615" s="20"/>
      <c r="AM1615" s="20"/>
      <c r="AN1615" s="22"/>
      <c r="AO1615" s="18"/>
    </row>
    <row r="1616" spans="22:41" x14ac:dyDescent="0.25">
      <c r="V1616" s="26"/>
      <c r="W1616" s="20"/>
      <c r="X1616" s="20"/>
      <c r="Y1616" s="22"/>
      <c r="Z1616" s="18"/>
      <c r="AA1616" s="18"/>
      <c r="AK1616" s="24"/>
      <c r="AL1616" s="20"/>
      <c r="AM1616" s="20"/>
      <c r="AN1616" s="22"/>
      <c r="AO1616" s="18"/>
    </row>
    <row r="1617" spans="22:41" x14ac:dyDescent="0.25">
      <c r="V1617" s="26"/>
      <c r="W1617" s="20"/>
      <c r="X1617" s="20"/>
      <c r="Y1617" s="22"/>
      <c r="Z1617" s="18"/>
      <c r="AA1617" s="18"/>
      <c r="AK1617" s="20"/>
      <c r="AL1617" s="20"/>
      <c r="AM1617" s="20"/>
      <c r="AN1617" s="22"/>
      <c r="AO1617" s="18"/>
    </row>
    <row r="1618" spans="22:41" x14ac:dyDescent="0.25">
      <c r="V1618" s="26"/>
      <c r="W1618" s="20"/>
      <c r="X1618" s="20"/>
      <c r="Y1618" s="22"/>
      <c r="Z1618" s="18"/>
      <c r="AA1618" s="18"/>
      <c r="AK1618" s="24"/>
      <c r="AL1618" s="20"/>
      <c r="AM1618" s="20"/>
      <c r="AN1618" s="22"/>
      <c r="AO1618" s="18"/>
    </row>
    <row r="1619" spans="22:41" x14ac:dyDescent="0.25">
      <c r="V1619" s="26"/>
      <c r="W1619" s="20"/>
      <c r="X1619" s="20"/>
      <c r="Y1619" s="22"/>
      <c r="Z1619" s="18"/>
      <c r="AA1619" s="18"/>
      <c r="AK1619" s="24"/>
      <c r="AL1619" s="20"/>
      <c r="AM1619" s="20"/>
      <c r="AN1619" s="22"/>
      <c r="AO1619" s="18"/>
    </row>
    <row r="1620" spans="22:41" x14ac:dyDescent="0.25">
      <c r="V1620" s="26"/>
      <c r="W1620" s="20"/>
      <c r="X1620" s="20"/>
      <c r="Y1620" s="22"/>
      <c r="Z1620" s="18"/>
      <c r="AA1620" s="18"/>
      <c r="AK1620" s="24"/>
      <c r="AL1620" s="20"/>
      <c r="AM1620" s="20"/>
      <c r="AN1620" s="22"/>
      <c r="AO1620" s="18"/>
    </row>
    <row r="1621" spans="22:41" x14ac:dyDescent="0.25">
      <c r="V1621" s="26"/>
      <c r="W1621" s="20"/>
      <c r="X1621" s="20"/>
      <c r="Y1621" s="22"/>
      <c r="Z1621" s="18"/>
      <c r="AA1621" s="18"/>
      <c r="AK1621" s="24"/>
      <c r="AL1621" s="20"/>
      <c r="AM1621" s="20"/>
      <c r="AN1621" s="22"/>
      <c r="AO1621" s="18"/>
    </row>
    <row r="1622" spans="22:41" x14ac:dyDescent="0.25">
      <c r="V1622" s="26"/>
      <c r="W1622" s="20"/>
      <c r="X1622" s="20"/>
      <c r="Y1622" s="22"/>
      <c r="Z1622" s="18"/>
      <c r="AA1622" s="18"/>
      <c r="AK1622" s="24"/>
      <c r="AL1622" s="20"/>
      <c r="AM1622" s="20"/>
      <c r="AN1622" s="22"/>
      <c r="AO1622" s="18"/>
    </row>
    <row r="1623" spans="22:41" x14ac:dyDescent="0.25">
      <c r="V1623" s="26"/>
      <c r="W1623" s="20"/>
      <c r="X1623" s="20"/>
      <c r="Y1623" s="22"/>
      <c r="Z1623" s="18"/>
      <c r="AA1623" s="18"/>
      <c r="AK1623" s="24"/>
      <c r="AL1623" s="20"/>
      <c r="AM1623" s="20"/>
      <c r="AN1623" s="22"/>
      <c r="AO1623" s="18"/>
    </row>
    <row r="1624" spans="22:41" x14ac:dyDescent="0.25">
      <c r="V1624" s="26"/>
      <c r="W1624" s="20"/>
      <c r="X1624" s="20"/>
      <c r="Y1624" s="22"/>
      <c r="Z1624" s="18"/>
      <c r="AA1624" s="18"/>
      <c r="AK1624" s="24"/>
      <c r="AL1624" s="20"/>
      <c r="AM1624" s="20"/>
      <c r="AN1624" s="22"/>
      <c r="AO1624" s="18"/>
    </row>
    <row r="1625" spans="22:41" x14ac:dyDescent="0.25">
      <c r="V1625" s="26"/>
      <c r="W1625" s="20"/>
      <c r="X1625" s="20"/>
      <c r="Y1625" s="22"/>
      <c r="Z1625" s="18"/>
      <c r="AA1625" s="18"/>
      <c r="AK1625" s="24"/>
      <c r="AL1625" s="20"/>
      <c r="AM1625" s="20"/>
      <c r="AN1625" s="22"/>
      <c r="AO1625" s="18"/>
    </row>
    <row r="1626" spans="22:41" x14ac:dyDescent="0.25">
      <c r="V1626" s="26"/>
      <c r="W1626" s="20"/>
      <c r="X1626" s="20"/>
      <c r="Y1626" s="22"/>
      <c r="Z1626" s="18"/>
      <c r="AA1626" s="18"/>
      <c r="AK1626" s="24"/>
      <c r="AL1626" s="20"/>
      <c r="AM1626" s="20"/>
      <c r="AN1626" s="22"/>
      <c r="AO1626" s="18"/>
    </row>
    <row r="1627" spans="22:41" x14ac:dyDescent="0.25">
      <c r="V1627" s="26"/>
      <c r="W1627" s="20"/>
      <c r="X1627" s="20"/>
      <c r="Y1627" s="22"/>
      <c r="Z1627" s="18"/>
      <c r="AA1627" s="18"/>
      <c r="AK1627" s="24"/>
      <c r="AL1627" s="20"/>
      <c r="AM1627" s="20"/>
      <c r="AN1627" s="22"/>
      <c r="AO1627" s="18"/>
    </row>
    <row r="1628" spans="22:41" x14ac:dyDescent="0.25">
      <c r="V1628" s="26"/>
      <c r="W1628" s="20"/>
      <c r="X1628" s="20"/>
      <c r="Y1628" s="22"/>
      <c r="Z1628" s="18"/>
      <c r="AA1628" s="18"/>
      <c r="AK1628" s="24"/>
      <c r="AL1628" s="20"/>
      <c r="AM1628" s="20"/>
      <c r="AN1628" s="22"/>
      <c r="AO1628" s="18"/>
    </row>
    <row r="1629" spans="22:41" x14ac:dyDescent="0.25">
      <c r="V1629" s="26"/>
      <c r="W1629" s="20"/>
      <c r="X1629" s="20"/>
      <c r="Y1629" s="22"/>
      <c r="Z1629" s="18"/>
      <c r="AA1629" s="18"/>
      <c r="AK1629" s="24"/>
      <c r="AL1629" s="20"/>
      <c r="AM1629" s="20"/>
      <c r="AN1629" s="22"/>
      <c r="AO1629" s="18"/>
    </row>
    <row r="1630" spans="22:41" x14ac:dyDescent="0.25">
      <c r="V1630" s="26"/>
      <c r="W1630" s="20"/>
      <c r="X1630" s="20"/>
      <c r="Y1630" s="22"/>
      <c r="Z1630" s="18"/>
      <c r="AA1630" s="18"/>
      <c r="AK1630" s="24"/>
      <c r="AL1630" s="20"/>
      <c r="AM1630" s="20"/>
      <c r="AN1630" s="22"/>
      <c r="AO1630" s="18"/>
    </row>
    <row r="1631" spans="22:41" x14ac:dyDescent="0.25">
      <c r="V1631" s="26"/>
      <c r="W1631" s="20"/>
      <c r="X1631" s="20"/>
      <c r="Y1631" s="22"/>
      <c r="Z1631" s="18"/>
      <c r="AA1631" s="18"/>
      <c r="AK1631" s="24"/>
      <c r="AL1631" s="20"/>
      <c r="AM1631" s="20"/>
      <c r="AN1631" s="22"/>
      <c r="AO1631" s="18"/>
    </row>
    <row r="1632" spans="22:41" x14ac:dyDescent="0.25">
      <c r="V1632" s="26"/>
      <c r="W1632" s="20"/>
      <c r="X1632" s="20"/>
      <c r="Y1632" s="22"/>
      <c r="Z1632" s="18"/>
      <c r="AA1632" s="18"/>
      <c r="AK1632" s="24"/>
      <c r="AL1632" s="20"/>
      <c r="AM1632" s="20"/>
      <c r="AN1632" s="22"/>
      <c r="AO1632" s="18"/>
    </row>
    <row r="1633" spans="22:41" x14ac:dyDescent="0.25">
      <c r="V1633" s="26"/>
      <c r="W1633" s="20"/>
      <c r="X1633" s="20"/>
      <c r="Y1633" s="22"/>
      <c r="Z1633" s="18"/>
      <c r="AA1633" s="18"/>
      <c r="AK1633" s="24"/>
      <c r="AL1633" s="20"/>
      <c r="AM1633" s="20"/>
      <c r="AN1633" s="22"/>
      <c r="AO1633" s="18"/>
    </row>
    <row r="1634" spans="22:41" x14ac:dyDescent="0.25">
      <c r="V1634" s="26"/>
      <c r="W1634" s="20"/>
      <c r="X1634" s="20"/>
      <c r="Y1634" s="22"/>
      <c r="Z1634" s="18"/>
      <c r="AA1634" s="18"/>
      <c r="AK1634" s="24"/>
      <c r="AL1634" s="20"/>
      <c r="AM1634" s="20"/>
      <c r="AN1634" s="22"/>
      <c r="AO1634" s="18"/>
    </row>
    <row r="1635" spans="22:41" x14ac:dyDescent="0.25">
      <c r="V1635" s="26"/>
      <c r="W1635" s="20"/>
      <c r="X1635" s="20"/>
      <c r="Y1635" s="22"/>
      <c r="Z1635" s="18"/>
      <c r="AA1635" s="18"/>
      <c r="AK1635" s="24"/>
      <c r="AL1635" s="20"/>
      <c r="AM1635" s="20"/>
      <c r="AN1635" s="22"/>
      <c r="AO1635" s="23"/>
    </row>
    <row r="1636" spans="22:41" x14ac:dyDescent="0.25">
      <c r="V1636" s="26"/>
      <c r="W1636" s="20"/>
      <c r="X1636" s="20"/>
      <c r="Y1636" s="22"/>
      <c r="Z1636" s="18"/>
      <c r="AA1636" s="18"/>
      <c r="AK1636" s="24"/>
      <c r="AL1636" s="20"/>
      <c r="AM1636" s="20"/>
      <c r="AN1636" s="22"/>
      <c r="AO1636" s="18"/>
    </row>
    <row r="1637" spans="22:41" x14ac:dyDescent="0.25">
      <c r="V1637" s="26"/>
      <c r="W1637" s="20"/>
      <c r="X1637" s="20"/>
      <c r="Y1637" s="22"/>
      <c r="Z1637" s="18"/>
      <c r="AA1637" s="18"/>
      <c r="AK1637" s="24"/>
      <c r="AL1637" s="20"/>
      <c r="AM1637" s="20"/>
      <c r="AN1637" s="22"/>
      <c r="AO1637" s="18"/>
    </row>
    <row r="1638" spans="22:41" x14ac:dyDescent="0.25">
      <c r="V1638" s="26"/>
      <c r="W1638" s="20"/>
      <c r="X1638" s="20"/>
      <c r="Y1638" s="22"/>
      <c r="Z1638" s="18"/>
      <c r="AA1638" s="18"/>
      <c r="AK1638" s="24"/>
      <c r="AL1638" s="20"/>
      <c r="AM1638" s="20"/>
      <c r="AN1638" s="22"/>
      <c r="AO1638" s="18"/>
    </row>
    <row r="1639" spans="22:41" x14ac:dyDescent="0.25">
      <c r="V1639" s="26"/>
      <c r="W1639" s="20"/>
      <c r="X1639" s="20"/>
      <c r="Y1639" s="22"/>
      <c r="Z1639" s="18"/>
      <c r="AA1639" s="18"/>
      <c r="AK1639" s="24"/>
      <c r="AL1639" s="20"/>
      <c r="AM1639" s="20"/>
      <c r="AN1639" s="22"/>
      <c r="AO1639" s="18"/>
    </row>
    <row r="1640" spans="22:41" x14ac:dyDescent="0.25">
      <c r="V1640" s="26"/>
      <c r="W1640" s="20"/>
      <c r="X1640" s="20"/>
      <c r="Y1640" s="22"/>
      <c r="Z1640" s="18"/>
      <c r="AA1640" s="18"/>
      <c r="AK1640" s="24"/>
      <c r="AL1640" s="20"/>
      <c r="AM1640" s="20"/>
      <c r="AN1640" s="22"/>
      <c r="AO1640" s="18"/>
    </row>
    <row r="1641" spans="22:41" x14ac:dyDescent="0.25">
      <c r="V1641" s="26"/>
      <c r="W1641" s="20"/>
      <c r="X1641" s="20"/>
      <c r="Y1641" s="22"/>
      <c r="Z1641" s="18"/>
      <c r="AA1641" s="18"/>
      <c r="AK1641" s="24"/>
      <c r="AL1641" s="20"/>
      <c r="AM1641" s="20"/>
      <c r="AN1641" s="22"/>
      <c r="AO1641" s="18"/>
    </row>
    <row r="1642" spans="22:41" x14ac:dyDescent="0.25">
      <c r="V1642" s="26"/>
      <c r="W1642" s="20"/>
      <c r="X1642" s="20"/>
      <c r="Y1642" s="22"/>
      <c r="Z1642" s="18"/>
      <c r="AA1642" s="18"/>
      <c r="AK1642" s="24"/>
      <c r="AL1642" s="20"/>
      <c r="AM1642" s="20"/>
      <c r="AN1642" s="22"/>
      <c r="AO1642" s="18"/>
    </row>
    <row r="1643" spans="22:41" x14ac:dyDescent="0.25">
      <c r="V1643" s="26"/>
      <c r="W1643" s="20"/>
      <c r="X1643" s="20"/>
      <c r="Y1643" s="22"/>
      <c r="Z1643" s="18"/>
      <c r="AA1643" s="18"/>
      <c r="AK1643" s="24"/>
      <c r="AL1643" s="20"/>
      <c r="AM1643" s="20"/>
      <c r="AN1643" s="22"/>
      <c r="AO1643" s="18"/>
    </row>
    <row r="1644" spans="22:41" x14ac:dyDescent="0.25">
      <c r="V1644" s="26"/>
      <c r="W1644" s="20"/>
      <c r="X1644" s="20"/>
      <c r="Y1644" s="22"/>
      <c r="Z1644" s="18"/>
      <c r="AA1644" s="18"/>
      <c r="AK1644" s="24"/>
      <c r="AL1644" s="20"/>
      <c r="AM1644" s="20"/>
      <c r="AN1644" s="22"/>
      <c r="AO1644" s="18"/>
    </row>
    <row r="1645" spans="22:41" x14ac:dyDescent="0.25">
      <c r="V1645" s="26"/>
      <c r="W1645" s="20"/>
      <c r="X1645" s="20"/>
      <c r="Y1645" s="22"/>
      <c r="Z1645" s="18"/>
      <c r="AA1645" s="18"/>
      <c r="AK1645" s="24"/>
      <c r="AL1645" s="20"/>
      <c r="AM1645" s="20"/>
      <c r="AN1645" s="22"/>
      <c r="AO1645" s="18"/>
    </row>
    <row r="1646" spans="22:41" x14ac:dyDescent="0.25">
      <c r="V1646" s="26"/>
      <c r="W1646" s="20"/>
      <c r="X1646" s="20"/>
      <c r="Y1646" s="22"/>
      <c r="Z1646" s="18"/>
      <c r="AA1646" s="18"/>
      <c r="AK1646" s="24"/>
      <c r="AL1646" s="20"/>
      <c r="AM1646" s="20"/>
      <c r="AN1646" s="22"/>
      <c r="AO1646" s="18"/>
    </row>
    <row r="1647" spans="22:41" x14ac:dyDescent="0.25">
      <c r="V1647" s="26"/>
      <c r="W1647" s="20"/>
      <c r="X1647" s="20"/>
      <c r="Y1647" s="22"/>
      <c r="Z1647" s="18"/>
      <c r="AA1647" s="18"/>
      <c r="AK1647" s="24"/>
      <c r="AL1647" s="20"/>
      <c r="AM1647" s="20"/>
      <c r="AN1647" s="22"/>
      <c r="AO1647" s="18"/>
    </row>
    <row r="1648" spans="22:41" x14ac:dyDescent="0.25">
      <c r="V1648" s="26"/>
      <c r="W1648" s="20"/>
      <c r="X1648" s="20"/>
      <c r="Y1648" s="22"/>
      <c r="Z1648" s="18"/>
      <c r="AA1648" s="18"/>
      <c r="AK1648" s="24"/>
      <c r="AL1648" s="20"/>
      <c r="AM1648" s="20"/>
      <c r="AN1648" s="22"/>
      <c r="AO1648" s="18"/>
    </row>
    <row r="1649" spans="22:41" x14ac:dyDescent="0.25">
      <c r="V1649" s="26"/>
      <c r="W1649" s="20"/>
      <c r="X1649" s="20"/>
      <c r="Y1649" s="22"/>
      <c r="Z1649" s="18"/>
      <c r="AA1649" s="18"/>
      <c r="AK1649" s="24"/>
      <c r="AL1649" s="20"/>
      <c r="AM1649" s="20"/>
      <c r="AN1649" s="22"/>
      <c r="AO1649" s="18"/>
    </row>
    <row r="1650" spans="22:41" x14ac:dyDescent="0.25">
      <c r="V1650" s="26"/>
      <c r="W1650" s="20"/>
      <c r="X1650" s="20"/>
      <c r="Y1650" s="22"/>
      <c r="Z1650" s="18"/>
      <c r="AA1650" s="18"/>
      <c r="AK1650" s="24"/>
      <c r="AL1650" s="20"/>
      <c r="AM1650" s="20"/>
      <c r="AN1650" s="22"/>
      <c r="AO1650" s="18"/>
    </row>
    <row r="1651" spans="22:41" x14ac:dyDescent="0.25">
      <c r="V1651" s="26"/>
      <c r="W1651" s="20"/>
      <c r="X1651" s="20"/>
      <c r="Y1651" s="22"/>
      <c r="Z1651" s="18"/>
      <c r="AA1651" s="18"/>
      <c r="AK1651" s="24"/>
      <c r="AL1651" s="20"/>
      <c r="AM1651" s="20"/>
      <c r="AN1651" s="22"/>
      <c r="AO1651" s="18"/>
    </row>
    <row r="1652" spans="22:41" x14ac:dyDescent="0.25">
      <c r="V1652" s="26"/>
      <c r="W1652" s="20"/>
      <c r="X1652" s="20"/>
      <c r="Y1652" s="22"/>
      <c r="Z1652" s="18"/>
      <c r="AA1652" s="18"/>
      <c r="AK1652" s="24"/>
      <c r="AL1652" s="20"/>
      <c r="AM1652" s="20"/>
      <c r="AN1652" s="22"/>
      <c r="AO1652" s="18"/>
    </row>
    <row r="1653" spans="22:41" x14ac:dyDescent="0.25">
      <c r="V1653" s="26"/>
      <c r="W1653" s="20"/>
      <c r="X1653" s="20"/>
      <c r="Y1653" s="22"/>
      <c r="Z1653" s="23"/>
      <c r="AA1653" s="23"/>
      <c r="AK1653" s="24"/>
      <c r="AL1653" s="20"/>
      <c r="AM1653" s="20"/>
      <c r="AN1653" s="22"/>
      <c r="AO1653" s="18"/>
    </row>
    <row r="1654" spans="22:41" x14ac:dyDescent="0.25">
      <c r="V1654" s="26"/>
      <c r="W1654" s="20"/>
      <c r="X1654" s="20"/>
      <c r="Y1654" s="22"/>
      <c r="Z1654" s="18"/>
      <c r="AA1654" s="18"/>
      <c r="AK1654" s="24"/>
      <c r="AL1654" s="20"/>
      <c r="AM1654" s="20"/>
      <c r="AN1654" s="22"/>
      <c r="AO1654" s="18"/>
    </row>
    <row r="1655" spans="22:41" x14ac:dyDescent="0.25">
      <c r="V1655" s="26"/>
      <c r="W1655" s="20"/>
      <c r="X1655" s="20"/>
      <c r="Y1655" s="22"/>
      <c r="Z1655" s="18"/>
      <c r="AA1655" s="18"/>
      <c r="AK1655" s="24"/>
      <c r="AL1655" s="20"/>
      <c r="AM1655" s="20"/>
      <c r="AN1655" s="22"/>
      <c r="AO1655" s="18"/>
    </row>
    <row r="1656" spans="22:41" x14ac:dyDescent="0.25">
      <c r="V1656" s="26"/>
      <c r="W1656" s="20"/>
      <c r="X1656" s="20"/>
      <c r="Y1656" s="22"/>
      <c r="Z1656" s="18"/>
      <c r="AA1656" s="18"/>
      <c r="AK1656" s="24"/>
      <c r="AL1656" s="20"/>
      <c r="AM1656" s="20"/>
      <c r="AN1656" s="22"/>
      <c r="AO1656" s="18"/>
    </row>
    <row r="1657" spans="22:41" x14ac:dyDescent="0.25">
      <c r="V1657" s="26"/>
      <c r="W1657" s="20"/>
      <c r="X1657" s="20"/>
      <c r="Y1657" s="22"/>
      <c r="Z1657" s="18"/>
      <c r="AA1657" s="18"/>
      <c r="AK1657" s="24"/>
      <c r="AL1657" s="20"/>
      <c r="AM1657" s="20"/>
      <c r="AN1657" s="22"/>
      <c r="AO1657" s="18"/>
    </row>
    <row r="1658" spans="22:41" x14ac:dyDescent="0.25">
      <c r="V1658" s="26"/>
      <c r="W1658" s="20"/>
      <c r="X1658" s="20"/>
      <c r="Y1658" s="22"/>
      <c r="Z1658" s="18"/>
      <c r="AA1658" s="18"/>
      <c r="AK1658" s="24"/>
      <c r="AL1658" s="20"/>
      <c r="AM1658" s="20"/>
      <c r="AN1658" s="22"/>
      <c r="AO1658" s="18"/>
    </row>
    <row r="1659" spans="22:41" x14ac:dyDescent="0.25">
      <c r="V1659" s="26"/>
      <c r="W1659" s="20"/>
      <c r="X1659" s="20"/>
      <c r="Y1659" s="22"/>
      <c r="Z1659" s="18"/>
      <c r="AA1659" s="18"/>
      <c r="AK1659" s="24"/>
      <c r="AL1659" s="20"/>
      <c r="AM1659" s="20"/>
      <c r="AN1659" s="22"/>
      <c r="AO1659" s="18"/>
    </row>
    <row r="1660" spans="22:41" x14ac:dyDescent="0.25">
      <c r="V1660" s="26"/>
      <c r="W1660" s="20"/>
      <c r="X1660" s="20"/>
      <c r="Y1660" s="22"/>
      <c r="Z1660" s="18"/>
      <c r="AA1660" s="18"/>
      <c r="AK1660" s="24"/>
      <c r="AL1660" s="20"/>
      <c r="AM1660" s="20"/>
      <c r="AN1660" s="22"/>
      <c r="AO1660" s="18"/>
    </row>
    <row r="1661" spans="22:41" x14ac:dyDescent="0.25">
      <c r="V1661" s="26"/>
      <c r="W1661" s="20"/>
      <c r="X1661" s="20"/>
      <c r="Y1661" s="22"/>
      <c r="Z1661" s="18"/>
      <c r="AA1661" s="18"/>
      <c r="AK1661" s="24"/>
      <c r="AL1661" s="20"/>
      <c r="AM1661" s="20"/>
      <c r="AN1661" s="22"/>
      <c r="AO1661" s="18"/>
    </row>
    <row r="1662" spans="22:41" x14ac:dyDescent="0.25">
      <c r="V1662" s="26"/>
      <c r="W1662" s="20"/>
      <c r="X1662" s="20"/>
      <c r="Y1662" s="22"/>
      <c r="Z1662" s="18"/>
      <c r="AA1662" s="18"/>
      <c r="AK1662" s="24"/>
      <c r="AL1662" s="20"/>
      <c r="AM1662" s="20"/>
      <c r="AN1662" s="22"/>
      <c r="AO1662" s="18"/>
    </row>
    <row r="1663" spans="22:41" x14ac:dyDescent="0.25">
      <c r="V1663" s="26"/>
      <c r="W1663" s="20"/>
      <c r="X1663" s="20"/>
      <c r="Y1663" s="22"/>
      <c r="Z1663" s="18"/>
      <c r="AA1663" s="18"/>
      <c r="AK1663" s="24"/>
      <c r="AL1663" s="20"/>
      <c r="AM1663" s="20"/>
      <c r="AN1663" s="22"/>
      <c r="AO1663" s="18"/>
    </row>
    <row r="1664" spans="22:41" x14ac:dyDescent="0.25">
      <c r="V1664" s="26"/>
      <c r="W1664" s="20"/>
      <c r="X1664" s="20"/>
      <c r="Y1664" s="22"/>
      <c r="Z1664" s="18"/>
      <c r="AA1664" s="18"/>
      <c r="AK1664" s="24"/>
      <c r="AL1664" s="20"/>
      <c r="AM1664" s="20"/>
      <c r="AN1664" s="22"/>
      <c r="AO1664" s="18"/>
    </row>
    <row r="1665" spans="22:41" x14ac:dyDescent="0.25">
      <c r="V1665" s="26"/>
      <c r="W1665" s="20"/>
      <c r="X1665" s="20"/>
      <c r="Y1665" s="22"/>
      <c r="Z1665" s="18"/>
      <c r="AA1665" s="18"/>
      <c r="AK1665" s="24"/>
      <c r="AL1665" s="20"/>
      <c r="AM1665" s="20"/>
      <c r="AN1665" s="22"/>
      <c r="AO1665" s="18"/>
    </row>
    <row r="1666" spans="22:41" x14ac:dyDescent="0.25">
      <c r="V1666" s="26"/>
      <c r="W1666" s="20"/>
      <c r="X1666" s="20"/>
      <c r="Y1666" s="22"/>
      <c r="Z1666" s="18"/>
      <c r="AA1666" s="18"/>
      <c r="AK1666" s="24"/>
      <c r="AL1666" s="20"/>
      <c r="AM1666" s="20"/>
      <c r="AN1666" s="22"/>
      <c r="AO1666" s="18"/>
    </row>
    <row r="1667" spans="22:41" x14ac:dyDescent="0.25">
      <c r="V1667" s="26"/>
      <c r="W1667" s="20"/>
      <c r="X1667" s="20"/>
      <c r="Y1667" s="22"/>
      <c r="Z1667" s="18"/>
      <c r="AA1667" s="18"/>
      <c r="AK1667" s="24"/>
      <c r="AL1667" s="20"/>
      <c r="AM1667" s="20"/>
      <c r="AN1667" s="22"/>
      <c r="AO1667" s="18"/>
    </row>
    <row r="1668" spans="22:41" x14ac:dyDescent="0.25">
      <c r="V1668" s="26"/>
      <c r="W1668" s="20"/>
      <c r="X1668" s="20"/>
      <c r="Y1668" s="22"/>
      <c r="Z1668" s="18"/>
      <c r="AA1668" s="18"/>
      <c r="AK1668" s="24"/>
      <c r="AL1668" s="20"/>
      <c r="AM1668" s="20"/>
      <c r="AN1668" s="22"/>
      <c r="AO1668" s="18"/>
    </row>
    <row r="1669" spans="22:41" x14ac:dyDescent="0.25">
      <c r="V1669" s="26"/>
      <c r="W1669" s="20"/>
      <c r="X1669" s="20"/>
      <c r="Y1669" s="22"/>
      <c r="Z1669" s="18"/>
      <c r="AA1669" s="18"/>
      <c r="AK1669" s="24"/>
      <c r="AL1669" s="20"/>
      <c r="AM1669" s="20"/>
      <c r="AN1669" s="22"/>
      <c r="AO1669" s="18"/>
    </row>
    <row r="1670" spans="22:41" x14ac:dyDescent="0.25">
      <c r="V1670" s="26"/>
      <c r="W1670" s="20"/>
      <c r="X1670" s="20"/>
      <c r="Y1670" s="22"/>
      <c r="Z1670" s="18"/>
      <c r="AA1670" s="18"/>
      <c r="AK1670" s="24"/>
      <c r="AL1670" s="20"/>
      <c r="AM1670" s="20"/>
      <c r="AN1670" s="22"/>
      <c r="AO1670" s="18"/>
    </row>
    <row r="1671" spans="22:41" x14ac:dyDescent="0.25">
      <c r="V1671" s="26"/>
      <c r="W1671" s="20"/>
      <c r="X1671" s="20"/>
      <c r="Y1671" s="22"/>
      <c r="Z1671" s="18"/>
      <c r="AA1671" s="18"/>
      <c r="AK1671" s="24"/>
      <c r="AL1671" s="20"/>
      <c r="AM1671" s="20"/>
      <c r="AN1671" s="22"/>
      <c r="AO1671" s="18"/>
    </row>
    <row r="1672" spans="22:41" x14ac:dyDescent="0.25">
      <c r="V1672" s="26"/>
      <c r="W1672" s="20"/>
      <c r="X1672" s="20"/>
      <c r="Y1672" s="22"/>
      <c r="Z1672" s="18"/>
      <c r="AA1672" s="18"/>
      <c r="AK1672" s="24"/>
      <c r="AL1672" s="20"/>
      <c r="AM1672" s="20"/>
      <c r="AN1672" s="22"/>
      <c r="AO1672" s="18"/>
    </row>
    <row r="1673" spans="22:41" x14ac:dyDescent="0.25">
      <c r="V1673" s="26"/>
      <c r="W1673" s="20"/>
      <c r="X1673" s="20"/>
      <c r="Y1673" s="22"/>
      <c r="Z1673" s="18"/>
      <c r="AA1673" s="18"/>
      <c r="AK1673" s="24"/>
      <c r="AL1673" s="20"/>
      <c r="AM1673" s="20"/>
      <c r="AN1673" s="22"/>
      <c r="AO1673" s="18"/>
    </row>
    <row r="1674" spans="22:41" x14ac:dyDescent="0.25">
      <c r="V1674" s="26"/>
      <c r="W1674" s="20"/>
      <c r="X1674" s="20"/>
      <c r="Y1674" s="22"/>
      <c r="Z1674" s="18"/>
      <c r="AA1674" s="18"/>
      <c r="AK1674" s="24"/>
      <c r="AL1674" s="20"/>
      <c r="AM1674" s="20"/>
      <c r="AN1674" s="22"/>
      <c r="AO1674" s="18"/>
    </row>
    <row r="1675" spans="22:41" x14ac:dyDescent="0.25">
      <c r="V1675" s="26"/>
      <c r="W1675" s="20"/>
      <c r="X1675" s="20"/>
      <c r="Y1675" s="22"/>
      <c r="Z1675" s="18"/>
      <c r="AA1675" s="18"/>
      <c r="AK1675" s="24"/>
      <c r="AL1675" s="20"/>
      <c r="AM1675" s="20"/>
      <c r="AN1675" s="22"/>
      <c r="AO1675" s="18"/>
    </row>
    <row r="1676" spans="22:41" x14ac:dyDescent="0.25">
      <c r="V1676" s="26"/>
      <c r="W1676" s="20"/>
      <c r="X1676" s="20"/>
      <c r="Y1676" s="22"/>
      <c r="Z1676" s="18"/>
      <c r="AA1676" s="18"/>
      <c r="AK1676" s="24"/>
      <c r="AL1676" s="20"/>
      <c r="AM1676" s="20"/>
      <c r="AN1676" s="22"/>
      <c r="AO1676" s="18"/>
    </row>
    <row r="1677" spans="22:41" x14ac:dyDescent="0.25">
      <c r="V1677" s="26"/>
      <c r="W1677" s="20"/>
      <c r="X1677" s="20"/>
      <c r="Y1677" s="22"/>
      <c r="Z1677" s="18"/>
      <c r="AA1677" s="18"/>
    </row>
    <row r="1678" spans="22:41" x14ac:dyDescent="0.25">
      <c r="V1678" s="26"/>
      <c r="W1678" s="20"/>
      <c r="X1678" s="20"/>
      <c r="Y1678" s="22"/>
      <c r="Z1678" s="18"/>
      <c r="AA1678" s="18"/>
    </row>
    <row r="1679" spans="22:41" x14ac:dyDescent="0.25">
      <c r="V1679" s="26"/>
      <c r="W1679" s="20"/>
      <c r="X1679" s="20"/>
      <c r="Y1679" s="22"/>
      <c r="Z1679" s="18"/>
      <c r="AA1679" s="18"/>
    </row>
    <row r="1680" spans="22:41" x14ac:dyDescent="0.25">
      <c r="V1680" s="26"/>
      <c r="W1680" s="20"/>
      <c r="X1680" s="20"/>
      <c r="Y1680" s="22"/>
      <c r="Z1680" s="18"/>
      <c r="AA1680" s="18"/>
    </row>
    <row r="1681" spans="22:27" x14ac:dyDescent="0.25">
      <c r="V1681" s="26"/>
      <c r="W1681" s="20"/>
      <c r="X1681" s="20"/>
      <c r="Y1681" s="22"/>
      <c r="Z1681" s="18"/>
      <c r="AA1681" s="18"/>
    </row>
    <row r="1682" spans="22:27" x14ac:dyDescent="0.25">
      <c r="V1682" s="26"/>
      <c r="W1682" s="20"/>
      <c r="X1682" s="20"/>
      <c r="Y1682" s="22"/>
      <c r="Z1682" s="18"/>
      <c r="AA1682" s="18"/>
    </row>
    <row r="1683" spans="22:27" x14ac:dyDescent="0.25">
      <c r="V1683" s="26"/>
      <c r="W1683" s="20"/>
      <c r="X1683" s="20"/>
      <c r="Y1683" s="22"/>
      <c r="Z1683" s="18"/>
      <c r="AA1683" s="18"/>
    </row>
    <row r="1684" spans="22:27" x14ac:dyDescent="0.25">
      <c r="V1684" s="26"/>
      <c r="W1684" s="20"/>
      <c r="X1684" s="20"/>
      <c r="Y1684" s="22"/>
      <c r="Z1684" s="18"/>
      <c r="AA1684" s="18"/>
    </row>
    <row r="1685" spans="22:27" x14ac:dyDescent="0.25">
      <c r="V1685" s="26"/>
      <c r="W1685" s="20"/>
      <c r="X1685" s="20"/>
      <c r="Y1685" s="22"/>
      <c r="Z1685" s="18"/>
      <c r="AA1685" s="18"/>
    </row>
    <row r="1686" spans="22:27" x14ac:dyDescent="0.25">
      <c r="V1686" s="26"/>
      <c r="W1686" s="20"/>
      <c r="X1686" s="20"/>
      <c r="Y1686" s="22"/>
      <c r="Z1686" s="18"/>
      <c r="AA1686" s="18"/>
    </row>
    <row r="1687" spans="22:27" x14ac:dyDescent="0.25">
      <c r="V1687" s="26"/>
      <c r="W1687" s="20"/>
      <c r="X1687" s="20"/>
      <c r="Y1687" s="22"/>
      <c r="Z1687" s="18"/>
      <c r="AA1687" s="18"/>
    </row>
    <row r="1688" spans="22:27" x14ac:dyDescent="0.25">
      <c r="V1688" s="26"/>
      <c r="W1688" s="20"/>
      <c r="X1688" s="20"/>
      <c r="Y1688" s="22"/>
      <c r="Z1688" s="18"/>
      <c r="AA1688" s="18"/>
    </row>
    <row r="1689" spans="22:27" x14ac:dyDescent="0.25">
      <c r="V1689" s="26"/>
      <c r="W1689" s="20"/>
      <c r="X1689" s="20"/>
      <c r="Y1689" s="22"/>
      <c r="Z1689" s="18"/>
      <c r="AA1689" s="18"/>
    </row>
    <row r="1690" spans="22:27" x14ac:dyDescent="0.25">
      <c r="V1690" s="26"/>
      <c r="W1690" s="20"/>
      <c r="X1690" s="20"/>
      <c r="Y1690" s="22"/>
      <c r="Z1690" s="18"/>
      <c r="AA1690" s="18"/>
    </row>
    <row r="1691" spans="22:27" x14ac:dyDescent="0.25">
      <c r="V1691" s="26"/>
      <c r="W1691" s="20"/>
      <c r="X1691" s="20"/>
      <c r="Y1691" s="22"/>
      <c r="Z1691" s="18"/>
      <c r="AA1691" s="18"/>
    </row>
    <row r="1692" spans="22:27" x14ac:dyDescent="0.25">
      <c r="V1692" s="26"/>
      <c r="W1692" s="20"/>
      <c r="X1692" s="20"/>
      <c r="Y1692" s="22"/>
      <c r="Z1692" s="18"/>
      <c r="AA1692" s="18"/>
    </row>
    <row r="1693" spans="22:27" x14ac:dyDescent="0.25">
      <c r="V1693" s="26"/>
      <c r="W1693" s="20"/>
      <c r="X1693" s="20"/>
      <c r="Y1693" s="22"/>
      <c r="Z1693" s="18"/>
      <c r="AA1693" s="18"/>
    </row>
    <row r="1694" spans="22:27" x14ac:dyDescent="0.25">
      <c r="V1694" s="26"/>
      <c r="W1694" s="20"/>
      <c r="X1694" s="20"/>
      <c r="Y1694" s="22"/>
      <c r="Z1694" s="18"/>
      <c r="AA1694" s="18"/>
    </row>
  </sheetData>
  <mergeCells count="2">
    <mergeCell ref="A8:B8"/>
    <mergeCell ref="A2:B2"/>
  </mergeCells>
  <phoneticPr fontId="2"/>
  <pageMargins left="0.7" right="0.7" top="0.75" bottom="0.75" header="0.3" footer="0.3"/>
  <pageSetup paperSize="9" orientation="portrait" r:id="rId1"/>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A573-A70C-463F-BEFE-351AD962879F}">
  <dimension ref="A1:M1790"/>
  <sheetViews>
    <sheetView showGridLines="0" zoomScaleNormal="100" workbookViewId="0">
      <pane xSplit="3" ySplit="2" topLeftCell="D3" activePane="bottomRight" state="frozen"/>
      <selection pane="topRight"/>
      <selection pane="bottomLeft"/>
      <selection pane="bottomRight"/>
    </sheetView>
  </sheetViews>
  <sheetFormatPr defaultColWidth="11" defaultRowHeight="14.25" x14ac:dyDescent="0.25"/>
  <cols>
    <col min="1" max="1" width="9" style="48" customWidth="1"/>
    <col min="2" max="2" width="9.5" style="48" customWidth="1"/>
    <col min="3" max="3" width="13.5" style="48" customWidth="1"/>
    <col min="4" max="4" width="6.625" style="48" customWidth="1"/>
    <col min="5" max="6" width="10.875" style="48" customWidth="1"/>
    <col min="7" max="13" width="7" style="48" customWidth="1"/>
    <col min="14" max="16384" width="11" style="48"/>
  </cols>
  <sheetData>
    <row r="1" spans="1:13" ht="15" thickBot="1" x14ac:dyDescent="0.3">
      <c r="A1" s="169" t="s">
        <v>268</v>
      </c>
      <c r="B1" s="45"/>
      <c r="C1" s="45"/>
      <c r="D1" s="45"/>
      <c r="E1" s="47" t="s">
        <v>269</v>
      </c>
      <c r="F1" s="46"/>
      <c r="G1" s="45"/>
      <c r="H1" s="45"/>
      <c r="I1" s="45"/>
      <c r="J1" s="45"/>
      <c r="K1" s="45"/>
      <c r="L1" s="45"/>
      <c r="M1" s="45"/>
    </row>
    <row r="2" spans="1:13" ht="15" thickBot="1" x14ac:dyDescent="0.3">
      <c r="A2" s="150" t="s">
        <v>270</v>
      </c>
      <c r="B2" s="151" t="s">
        <v>271</v>
      </c>
      <c r="C2" s="152" t="s">
        <v>272</v>
      </c>
      <c r="D2" s="153" t="s">
        <v>273</v>
      </c>
      <c r="E2" s="154" t="s">
        <v>274</v>
      </c>
      <c r="F2" s="155" t="s">
        <v>275</v>
      </c>
      <c r="G2" s="45"/>
      <c r="H2" s="45"/>
      <c r="I2" s="45"/>
      <c r="J2" s="45"/>
      <c r="K2" s="45"/>
      <c r="L2" s="45"/>
      <c r="M2" s="45"/>
    </row>
    <row r="3" spans="1:13" x14ac:dyDescent="0.25">
      <c r="A3" s="156" t="s">
        <v>276</v>
      </c>
      <c r="B3" s="49" t="s">
        <v>277</v>
      </c>
      <c r="C3" s="50" t="s">
        <v>277</v>
      </c>
      <c r="D3" s="51" t="str">
        <f t="shared" ref="D3:D257" si="0">RIGHT(C3)</f>
        <v>道</v>
      </c>
      <c r="E3" s="52">
        <v>9618</v>
      </c>
      <c r="F3" s="157" t="s">
        <v>267</v>
      </c>
      <c r="G3" s="53"/>
      <c r="H3" s="45"/>
      <c r="I3" s="45"/>
      <c r="J3" s="45"/>
      <c r="K3" s="45"/>
      <c r="L3" s="45"/>
      <c r="M3" s="45"/>
    </row>
    <row r="4" spans="1:13" x14ac:dyDescent="0.25">
      <c r="A4" s="158" t="s">
        <v>278</v>
      </c>
      <c r="B4" s="54" t="s">
        <v>277</v>
      </c>
      <c r="C4" s="55" t="s">
        <v>279</v>
      </c>
      <c r="D4" s="56" t="str">
        <f t="shared" si="0"/>
        <v>市</v>
      </c>
      <c r="E4" s="57">
        <v>3531</v>
      </c>
      <c r="F4" s="157" t="s">
        <v>267</v>
      </c>
      <c r="G4" s="53"/>
      <c r="H4" s="45"/>
      <c r="I4" s="45"/>
      <c r="J4" s="45"/>
      <c r="K4" s="45"/>
      <c r="L4" s="45"/>
      <c r="M4" s="45"/>
    </row>
    <row r="5" spans="1:13" x14ac:dyDescent="0.25">
      <c r="A5" s="159" t="s">
        <v>280</v>
      </c>
      <c r="B5" s="54" t="s">
        <v>277</v>
      </c>
      <c r="C5" s="58" t="s">
        <v>281</v>
      </c>
      <c r="D5" s="56" t="str">
        <f t="shared" si="0"/>
        <v>市</v>
      </c>
      <c r="E5" s="57">
        <v>728</v>
      </c>
      <c r="F5" s="160" t="s">
        <v>266</v>
      </c>
      <c r="G5" s="53"/>
      <c r="H5" s="45"/>
      <c r="I5" s="45"/>
      <c r="J5" s="45"/>
      <c r="K5" s="45"/>
      <c r="L5" s="45"/>
      <c r="M5" s="45"/>
    </row>
    <row r="6" spans="1:13" x14ac:dyDescent="0.25">
      <c r="A6" s="159" t="s">
        <v>282</v>
      </c>
      <c r="B6" s="54" t="s">
        <v>277</v>
      </c>
      <c r="C6" s="58" t="s">
        <v>283</v>
      </c>
      <c r="D6" s="56" t="str">
        <f t="shared" si="0"/>
        <v>市</v>
      </c>
      <c r="E6" s="57">
        <v>401</v>
      </c>
      <c r="F6" s="160" t="s">
        <v>266</v>
      </c>
      <c r="G6" s="53"/>
      <c r="H6" s="45"/>
      <c r="I6" s="45"/>
      <c r="J6" s="45"/>
      <c r="K6" s="45"/>
      <c r="L6" s="45"/>
      <c r="M6" s="45"/>
    </row>
    <row r="7" spans="1:13" x14ac:dyDescent="0.25">
      <c r="A7" s="159" t="s">
        <v>284</v>
      </c>
      <c r="B7" s="54" t="s">
        <v>277</v>
      </c>
      <c r="C7" s="58" t="s">
        <v>285</v>
      </c>
      <c r="D7" s="56" t="str">
        <f t="shared" si="0"/>
        <v>市</v>
      </c>
      <c r="E7" s="57">
        <v>920</v>
      </c>
      <c r="F7" s="160" t="s">
        <v>266</v>
      </c>
      <c r="G7" s="53"/>
      <c r="H7" s="45"/>
      <c r="I7" s="45"/>
      <c r="J7" s="45"/>
      <c r="K7" s="45"/>
      <c r="L7" s="45"/>
      <c r="M7" s="45"/>
    </row>
    <row r="8" spans="1:13" x14ac:dyDescent="0.25">
      <c r="A8" s="159" t="s">
        <v>286</v>
      </c>
      <c r="B8" s="54" t="s">
        <v>277</v>
      </c>
      <c r="C8" s="58" t="s">
        <v>287</v>
      </c>
      <c r="D8" s="56" t="str">
        <f t="shared" si="0"/>
        <v>市</v>
      </c>
      <c r="E8" s="57">
        <v>218</v>
      </c>
      <c r="F8" s="160" t="s">
        <v>266</v>
      </c>
      <c r="G8" s="53"/>
      <c r="H8" s="45"/>
      <c r="I8" s="45"/>
      <c r="J8" s="45"/>
      <c r="K8" s="45"/>
      <c r="L8" s="45"/>
      <c r="M8" s="45"/>
    </row>
    <row r="9" spans="1:13" x14ac:dyDescent="0.25">
      <c r="A9" s="159" t="s">
        <v>288</v>
      </c>
      <c r="B9" s="54" t="s">
        <v>277</v>
      </c>
      <c r="C9" s="58" t="s">
        <v>289</v>
      </c>
      <c r="D9" s="56" t="str">
        <f t="shared" si="0"/>
        <v>市</v>
      </c>
      <c r="E9" s="57">
        <v>549</v>
      </c>
      <c r="F9" s="160" t="s">
        <v>266</v>
      </c>
      <c r="G9" s="53"/>
      <c r="H9" s="45"/>
      <c r="I9" s="45"/>
      <c r="J9" s="45"/>
      <c r="K9" s="45"/>
      <c r="L9" s="45"/>
      <c r="M9" s="45"/>
    </row>
    <row r="10" spans="1:13" x14ac:dyDescent="0.25">
      <c r="A10" s="159" t="s">
        <v>290</v>
      </c>
      <c r="B10" s="54" t="s">
        <v>277</v>
      </c>
      <c r="C10" s="58" t="s">
        <v>291</v>
      </c>
      <c r="D10" s="56" t="str">
        <f t="shared" si="0"/>
        <v>市</v>
      </c>
      <c r="E10" s="57">
        <v>474</v>
      </c>
      <c r="F10" s="160" t="s">
        <v>266</v>
      </c>
      <c r="G10" s="53"/>
      <c r="H10" s="45"/>
      <c r="I10" s="45"/>
      <c r="J10" s="45"/>
      <c r="K10" s="45"/>
      <c r="L10" s="45"/>
      <c r="M10" s="45"/>
    </row>
    <row r="11" spans="1:13" x14ac:dyDescent="0.25">
      <c r="A11" s="159" t="s">
        <v>292</v>
      </c>
      <c r="B11" s="54" t="s">
        <v>277</v>
      </c>
      <c r="C11" s="58" t="s">
        <v>293</v>
      </c>
      <c r="D11" s="56" t="str">
        <f t="shared" si="0"/>
        <v>市</v>
      </c>
      <c r="E11" s="57">
        <v>512</v>
      </c>
      <c r="F11" s="160" t="s">
        <v>266</v>
      </c>
      <c r="G11" s="53"/>
      <c r="H11" s="45"/>
      <c r="I11" s="45"/>
      <c r="J11" s="45"/>
      <c r="K11" s="45"/>
      <c r="L11" s="45"/>
      <c r="M11" s="45"/>
    </row>
    <row r="12" spans="1:13" x14ac:dyDescent="0.25">
      <c r="A12" s="159" t="s">
        <v>294</v>
      </c>
      <c r="B12" s="54" t="s">
        <v>277</v>
      </c>
      <c r="C12" s="58" t="s">
        <v>295</v>
      </c>
      <c r="D12" s="56" t="str">
        <f t="shared" si="0"/>
        <v>市</v>
      </c>
      <c r="E12" s="57">
        <v>63</v>
      </c>
      <c r="F12" s="160" t="s">
        <v>264</v>
      </c>
      <c r="G12" s="53"/>
      <c r="H12" s="45"/>
      <c r="I12" s="45"/>
      <c r="J12" s="45"/>
      <c r="K12" s="45"/>
      <c r="L12" s="45"/>
      <c r="M12" s="45"/>
    </row>
    <row r="13" spans="1:13" x14ac:dyDescent="0.25">
      <c r="A13" s="159" t="s">
        <v>296</v>
      </c>
      <c r="B13" s="54" t="s">
        <v>277</v>
      </c>
      <c r="C13" s="58" t="s">
        <v>297</v>
      </c>
      <c r="D13" s="56" t="str">
        <f t="shared" si="0"/>
        <v>市</v>
      </c>
      <c r="E13" s="57">
        <v>306</v>
      </c>
      <c r="F13" s="160" t="s">
        <v>266</v>
      </c>
      <c r="G13" s="53"/>
      <c r="H13" s="45"/>
      <c r="I13" s="45"/>
      <c r="J13" s="45"/>
      <c r="K13" s="45"/>
      <c r="L13" s="45"/>
      <c r="M13" s="45"/>
    </row>
    <row r="14" spans="1:13" x14ac:dyDescent="0.25">
      <c r="A14" s="159" t="s">
        <v>298</v>
      </c>
      <c r="B14" s="54" t="s">
        <v>277</v>
      </c>
      <c r="C14" s="58" t="s">
        <v>299</v>
      </c>
      <c r="D14" s="56" t="str">
        <f t="shared" si="0"/>
        <v>市</v>
      </c>
      <c r="E14" s="57">
        <v>170</v>
      </c>
      <c r="F14" s="160" t="s">
        <v>265</v>
      </c>
      <c r="G14" s="53"/>
      <c r="H14" s="45"/>
      <c r="I14" s="45"/>
      <c r="J14" s="45"/>
      <c r="K14" s="45"/>
      <c r="L14" s="45"/>
      <c r="M14" s="45"/>
    </row>
    <row r="15" spans="1:13" x14ac:dyDescent="0.25">
      <c r="A15" s="159" t="s">
        <v>300</v>
      </c>
      <c r="B15" s="54" t="s">
        <v>277</v>
      </c>
      <c r="C15" s="58" t="s">
        <v>301</v>
      </c>
      <c r="D15" s="56" t="str">
        <f t="shared" si="0"/>
        <v>市</v>
      </c>
      <c r="E15" s="57">
        <v>106</v>
      </c>
      <c r="F15" s="160" t="s">
        <v>265</v>
      </c>
      <c r="G15" s="53"/>
      <c r="H15" s="45"/>
      <c r="I15" s="45"/>
      <c r="J15" s="45"/>
      <c r="K15" s="45"/>
      <c r="L15" s="45"/>
      <c r="M15" s="45"/>
    </row>
    <row r="16" spans="1:13" x14ac:dyDescent="0.25">
      <c r="A16" s="159" t="s">
        <v>302</v>
      </c>
      <c r="B16" s="54" t="s">
        <v>277</v>
      </c>
      <c r="C16" s="58" t="s">
        <v>303</v>
      </c>
      <c r="D16" s="56" t="str">
        <f t="shared" si="0"/>
        <v>市</v>
      </c>
      <c r="E16" s="57">
        <v>468</v>
      </c>
      <c r="F16" s="160" t="s">
        <v>266</v>
      </c>
      <c r="G16" s="53"/>
      <c r="H16" s="45"/>
      <c r="I16" s="45"/>
      <c r="J16" s="45"/>
      <c r="K16" s="45"/>
      <c r="L16" s="45"/>
      <c r="M16" s="45"/>
    </row>
    <row r="17" spans="1:13" x14ac:dyDescent="0.25">
      <c r="A17" s="159" t="s">
        <v>304</v>
      </c>
      <c r="B17" s="54" t="s">
        <v>277</v>
      </c>
      <c r="C17" s="58" t="s">
        <v>305</v>
      </c>
      <c r="D17" s="56" t="str">
        <f t="shared" si="0"/>
        <v>市</v>
      </c>
      <c r="E17" s="57">
        <v>145</v>
      </c>
      <c r="F17" s="160" t="s">
        <v>265</v>
      </c>
      <c r="G17" s="53"/>
      <c r="H17" s="45"/>
      <c r="I17" s="45"/>
      <c r="J17" s="45"/>
      <c r="K17" s="45"/>
      <c r="L17" s="45"/>
      <c r="M17" s="45"/>
    </row>
    <row r="18" spans="1:13" x14ac:dyDescent="0.25">
      <c r="A18" s="159" t="s">
        <v>306</v>
      </c>
      <c r="B18" s="54" t="s">
        <v>277</v>
      </c>
      <c r="C18" s="58" t="s">
        <v>307</v>
      </c>
      <c r="D18" s="56" t="str">
        <f t="shared" si="0"/>
        <v>市</v>
      </c>
      <c r="E18" s="57">
        <v>125</v>
      </c>
      <c r="F18" s="160" t="s">
        <v>265</v>
      </c>
      <c r="G18" s="53"/>
      <c r="H18" s="45"/>
      <c r="I18" s="45"/>
      <c r="J18" s="45"/>
      <c r="K18" s="45"/>
      <c r="L18" s="45"/>
      <c r="M18" s="45"/>
    </row>
    <row r="19" spans="1:13" x14ac:dyDescent="0.25">
      <c r="A19" s="159" t="s">
        <v>308</v>
      </c>
      <c r="B19" s="54" t="s">
        <v>277</v>
      </c>
      <c r="C19" s="58" t="s">
        <v>309</v>
      </c>
      <c r="D19" s="56" t="str">
        <f t="shared" si="0"/>
        <v>市</v>
      </c>
      <c r="E19" s="57">
        <v>99</v>
      </c>
      <c r="F19" s="160" t="s">
        <v>264</v>
      </c>
      <c r="G19" s="53"/>
      <c r="H19" s="45"/>
      <c r="I19" s="45"/>
      <c r="J19" s="45"/>
      <c r="K19" s="45"/>
      <c r="L19" s="45"/>
      <c r="M19" s="45"/>
    </row>
    <row r="20" spans="1:13" x14ac:dyDescent="0.25">
      <c r="A20" s="159" t="s">
        <v>310</v>
      </c>
      <c r="B20" s="54" t="s">
        <v>277</v>
      </c>
      <c r="C20" s="58" t="s">
        <v>311</v>
      </c>
      <c r="D20" s="56" t="str">
        <f t="shared" si="0"/>
        <v>市</v>
      </c>
      <c r="E20" s="57">
        <v>280</v>
      </c>
      <c r="F20" s="160" t="s">
        <v>266</v>
      </c>
      <c r="G20" s="53"/>
      <c r="H20" s="45"/>
      <c r="I20" s="45"/>
      <c r="J20" s="45"/>
      <c r="K20" s="45"/>
      <c r="L20" s="45"/>
      <c r="M20" s="45"/>
    </row>
    <row r="21" spans="1:13" x14ac:dyDescent="0.25">
      <c r="A21" s="159" t="s">
        <v>312</v>
      </c>
      <c r="B21" s="54" t="s">
        <v>277</v>
      </c>
      <c r="C21" s="58" t="s">
        <v>313</v>
      </c>
      <c r="D21" s="56" t="str">
        <f t="shared" si="0"/>
        <v>市</v>
      </c>
      <c r="E21" s="57">
        <v>71</v>
      </c>
      <c r="F21" s="160" t="s">
        <v>264</v>
      </c>
      <c r="G21" s="53"/>
      <c r="H21" s="45"/>
      <c r="I21" s="45"/>
      <c r="J21" s="45"/>
      <c r="K21" s="45"/>
      <c r="L21" s="45"/>
      <c r="M21" s="45"/>
    </row>
    <row r="22" spans="1:13" x14ac:dyDescent="0.25">
      <c r="A22" s="159" t="s">
        <v>314</v>
      </c>
      <c r="B22" s="54" t="s">
        <v>277</v>
      </c>
      <c r="C22" s="58" t="s">
        <v>315</v>
      </c>
      <c r="D22" s="56" t="str">
        <f t="shared" si="0"/>
        <v>市</v>
      </c>
      <c r="E22" s="57">
        <v>150</v>
      </c>
      <c r="F22" s="160" t="s">
        <v>265</v>
      </c>
      <c r="G22" s="53"/>
      <c r="H22" s="45"/>
      <c r="I22" s="45"/>
      <c r="J22" s="45"/>
      <c r="K22" s="45"/>
      <c r="L22" s="45"/>
      <c r="M22" s="45"/>
    </row>
    <row r="23" spans="1:13" x14ac:dyDescent="0.25">
      <c r="A23" s="159" t="s">
        <v>316</v>
      </c>
      <c r="B23" s="54" t="s">
        <v>277</v>
      </c>
      <c r="C23" s="58" t="s">
        <v>317</v>
      </c>
      <c r="D23" s="56" t="str">
        <f t="shared" si="0"/>
        <v>市</v>
      </c>
      <c r="E23" s="57">
        <v>133</v>
      </c>
      <c r="F23" s="160" t="s">
        <v>265</v>
      </c>
      <c r="G23" s="53"/>
      <c r="H23" s="45"/>
      <c r="I23" s="45"/>
      <c r="J23" s="45"/>
      <c r="K23" s="45"/>
      <c r="L23" s="45"/>
      <c r="M23" s="45"/>
    </row>
    <row r="24" spans="1:13" x14ac:dyDescent="0.25">
      <c r="A24" s="159" t="s">
        <v>318</v>
      </c>
      <c r="B24" s="54" t="s">
        <v>277</v>
      </c>
      <c r="C24" s="58" t="s">
        <v>319</v>
      </c>
      <c r="D24" s="56" t="str">
        <f t="shared" si="0"/>
        <v>市</v>
      </c>
      <c r="E24" s="57">
        <v>160</v>
      </c>
      <c r="F24" s="160" t="s">
        <v>265</v>
      </c>
      <c r="G24" s="53"/>
      <c r="H24" s="45"/>
      <c r="I24" s="45"/>
      <c r="J24" s="45"/>
      <c r="K24" s="45"/>
      <c r="L24" s="45"/>
      <c r="M24" s="45"/>
    </row>
    <row r="25" spans="1:13" x14ac:dyDescent="0.25">
      <c r="A25" s="159" t="s">
        <v>320</v>
      </c>
      <c r="B25" s="54" t="s">
        <v>277</v>
      </c>
      <c r="C25" s="58" t="s">
        <v>321</v>
      </c>
      <c r="D25" s="56" t="str">
        <f t="shared" si="0"/>
        <v>市</v>
      </c>
      <c r="E25" s="57">
        <v>81</v>
      </c>
      <c r="F25" s="160" t="s">
        <v>264</v>
      </c>
      <c r="G25" s="53"/>
      <c r="H25" s="45"/>
      <c r="I25" s="45"/>
      <c r="J25" s="45"/>
      <c r="K25" s="45"/>
      <c r="L25" s="45"/>
      <c r="M25" s="45"/>
    </row>
    <row r="26" spans="1:13" x14ac:dyDescent="0.25">
      <c r="A26" s="159" t="s">
        <v>322</v>
      </c>
      <c r="B26" s="54" t="s">
        <v>277</v>
      </c>
      <c r="C26" s="58" t="s">
        <v>323</v>
      </c>
      <c r="D26" s="56" t="str">
        <f t="shared" si="0"/>
        <v>市</v>
      </c>
      <c r="E26" s="57">
        <v>141</v>
      </c>
      <c r="F26" s="160" t="s">
        <v>265</v>
      </c>
      <c r="G26" s="53"/>
      <c r="H26" s="45"/>
      <c r="I26" s="45"/>
      <c r="J26" s="45"/>
      <c r="K26" s="45"/>
      <c r="L26" s="45"/>
      <c r="M26" s="45"/>
    </row>
    <row r="27" spans="1:13" x14ac:dyDescent="0.25">
      <c r="A27" s="159" t="s">
        <v>324</v>
      </c>
      <c r="B27" s="54" t="s">
        <v>277</v>
      </c>
      <c r="C27" s="58" t="s">
        <v>325</v>
      </c>
      <c r="D27" s="56" t="str">
        <f t="shared" si="0"/>
        <v>市</v>
      </c>
      <c r="E27" s="57">
        <v>298</v>
      </c>
      <c r="F27" s="160" t="s">
        <v>266</v>
      </c>
      <c r="G27" s="53"/>
      <c r="H27" s="45"/>
      <c r="I27" s="45"/>
      <c r="J27" s="45"/>
      <c r="K27" s="45"/>
      <c r="L27" s="45"/>
      <c r="M27" s="45"/>
    </row>
    <row r="28" spans="1:13" x14ac:dyDescent="0.25">
      <c r="A28" s="159" t="s">
        <v>326</v>
      </c>
      <c r="B28" s="54" t="s">
        <v>277</v>
      </c>
      <c r="C28" s="58" t="s">
        <v>327</v>
      </c>
      <c r="D28" s="56" t="str">
        <f t="shared" si="0"/>
        <v>市</v>
      </c>
      <c r="E28" s="57">
        <v>157</v>
      </c>
      <c r="F28" s="160" t="s">
        <v>265</v>
      </c>
      <c r="G28" s="59"/>
      <c r="H28" s="45"/>
      <c r="I28" s="45"/>
      <c r="J28" s="45"/>
      <c r="K28" s="45"/>
      <c r="L28" s="45"/>
      <c r="M28" s="45"/>
    </row>
    <row r="29" spans="1:13" x14ac:dyDescent="0.25">
      <c r="A29" s="159" t="s">
        <v>328</v>
      </c>
      <c r="B29" s="54" t="s">
        <v>277</v>
      </c>
      <c r="C29" s="58" t="s">
        <v>329</v>
      </c>
      <c r="D29" s="56" t="str">
        <f t="shared" si="0"/>
        <v>市</v>
      </c>
      <c r="E29" s="57">
        <v>110</v>
      </c>
      <c r="F29" s="160" t="s">
        <v>265</v>
      </c>
      <c r="G29" s="59"/>
      <c r="H29" s="45"/>
      <c r="I29" s="45"/>
      <c r="J29" s="45"/>
      <c r="K29" s="45"/>
      <c r="L29" s="45"/>
      <c r="M29" s="45"/>
    </row>
    <row r="30" spans="1:13" x14ac:dyDescent="0.25">
      <c r="A30" s="159" t="s">
        <v>330</v>
      </c>
      <c r="B30" s="54" t="s">
        <v>277</v>
      </c>
      <c r="C30" s="58" t="s">
        <v>331</v>
      </c>
      <c r="D30" s="56" t="str">
        <f t="shared" si="0"/>
        <v>市</v>
      </c>
      <c r="E30" s="57">
        <v>45</v>
      </c>
      <c r="F30" s="160" t="s">
        <v>264</v>
      </c>
      <c r="G30" s="59"/>
      <c r="H30" s="45"/>
      <c r="I30" s="45"/>
      <c r="J30" s="45"/>
      <c r="K30" s="45"/>
      <c r="L30" s="45"/>
      <c r="M30" s="45"/>
    </row>
    <row r="31" spans="1:13" x14ac:dyDescent="0.25">
      <c r="A31" s="159" t="s">
        <v>332</v>
      </c>
      <c r="B31" s="54" t="s">
        <v>277</v>
      </c>
      <c r="C31" s="58" t="s">
        <v>333</v>
      </c>
      <c r="D31" s="56" t="str">
        <f t="shared" si="0"/>
        <v>市</v>
      </c>
      <c r="E31" s="57">
        <v>130</v>
      </c>
      <c r="F31" s="160" t="s">
        <v>265</v>
      </c>
      <c r="G31" s="59"/>
      <c r="H31" s="45"/>
      <c r="I31" s="45"/>
      <c r="J31" s="45"/>
      <c r="K31" s="45"/>
      <c r="L31" s="45"/>
      <c r="M31" s="45"/>
    </row>
    <row r="32" spans="1:13" x14ac:dyDescent="0.25">
      <c r="A32" s="159" t="s">
        <v>334</v>
      </c>
      <c r="B32" s="54" t="s">
        <v>277</v>
      </c>
      <c r="C32" s="58" t="s">
        <v>335</v>
      </c>
      <c r="D32" s="56" t="str">
        <f t="shared" si="0"/>
        <v>市</v>
      </c>
      <c r="E32" s="57">
        <v>120</v>
      </c>
      <c r="F32" s="160" t="s">
        <v>265</v>
      </c>
      <c r="G32" s="59"/>
      <c r="H32" s="45"/>
      <c r="I32" s="45"/>
      <c r="J32" s="45"/>
      <c r="K32" s="45"/>
      <c r="L32" s="45"/>
      <c r="M32" s="45"/>
    </row>
    <row r="33" spans="1:13" x14ac:dyDescent="0.25">
      <c r="A33" s="159" t="s">
        <v>336</v>
      </c>
      <c r="B33" s="54" t="s">
        <v>277</v>
      </c>
      <c r="C33" s="58" t="s">
        <v>337</v>
      </c>
      <c r="D33" s="56" t="str">
        <f t="shared" si="0"/>
        <v>市</v>
      </c>
      <c r="E33" s="57">
        <v>166</v>
      </c>
      <c r="F33" s="160" t="s">
        <v>265</v>
      </c>
      <c r="G33" s="59"/>
      <c r="H33" s="45"/>
      <c r="I33" s="45"/>
      <c r="J33" s="45"/>
      <c r="K33" s="45"/>
      <c r="L33" s="45"/>
      <c r="M33" s="45"/>
    </row>
    <row r="34" spans="1:13" x14ac:dyDescent="0.25">
      <c r="A34" s="159" t="s">
        <v>338</v>
      </c>
      <c r="B34" s="54" t="s">
        <v>277</v>
      </c>
      <c r="C34" s="58" t="s">
        <v>339</v>
      </c>
      <c r="D34" s="56" t="str">
        <f t="shared" si="0"/>
        <v>市</v>
      </c>
      <c r="E34" s="57">
        <v>228</v>
      </c>
      <c r="F34" s="160" t="s">
        <v>266</v>
      </c>
      <c r="G34" s="59"/>
      <c r="H34" s="45"/>
      <c r="I34" s="45"/>
      <c r="J34" s="45"/>
      <c r="K34" s="45"/>
      <c r="L34" s="45"/>
      <c r="M34" s="45"/>
    </row>
    <row r="35" spans="1:13" x14ac:dyDescent="0.25">
      <c r="A35" s="159" t="s">
        <v>340</v>
      </c>
      <c r="B35" s="54" t="s">
        <v>277</v>
      </c>
      <c r="C35" s="58" t="s">
        <v>341</v>
      </c>
      <c r="D35" s="56" t="str">
        <f t="shared" si="0"/>
        <v>市</v>
      </c>
      <c r="E35" s="57">
        <v>145</v>
      </c>
      <c r="F35" s="160" t="s">
        <v>265</v>
      </c>
      <c r="G35" s="59"/>
      <c r="H35" s="45"/>
      <c r="I35" s="45"/>
      <c r="J35" s="45"/>
      <c r="K35" s="45"/>
      <c r="L35" s="45"/>
      <c r="M35" s="45"/>
    </row>
    <row r="36" spans="1:13" x14ac:dyDescent="0.25">
      <c r="A36" s="159" t="s">
        <v>342</v>
      </c>
      <c r="B36" s="54" t="s">
        <v>277</v>
      </c>
      <c r="C36" s="58" t="s">
        <v>343</v>
      </c>
      <c r="D36" s="56" t="str">
        <f t="shared" si="0"/>
        <v>市</v>
      </c>
      <c r="E36" s="57">
        <v>194</v>
      </c>
      <c r="F36" s="160" t="s">
        <v>265</v>
      </c>
      <c r="G36" s="59"/>
      <c r="H36" s="45"/>
      <c r="I36" s="45"/>
      <c r="J36" s="45"/>
      <c r="K36" s="45"/>
      <c r="L36" s="45"/>
      <c r="M36" s="45"/>
    </row>
    <row r="37" spans="1:13" x14ac:dyDescent="0.25">
      <c r="A37" s="159" t="s">
        <v>344</v>
      </c>
      <c r="B37" s="54" t="s">
        <v>277</v>
      </c>
      <c r="C37" s="58" t="s">
        <v>345</v>
      </c>
      <c r="D37" s="56" t="str">
        <f t="shared" si="0"/>
        <v>市</v>
      </c>
      <c r="E37" s="57">
        <v>214</v>
      </c>
      <c r="F37" s="160" t="s">
        <v>266</v>
      </c>
      <c r="G37" s="59"/>
      <c r="H37" s="45"/>
      <c r="I37" s="45"/>
      <c r="J37" s="45"/>
      <c r="K37" s="45"/>
      <c r="L37" s="45"/>
      <c r="M37" s="45"/>
    </row>
    <row r="38" spans="1:13" x14ac:dyDescent="0.25">
      <c r="A38" s="159" t="s">
        <v>346</v>
      </c>
      <c r="B38" s="54" t="s">
        <v>277</v>
      </c>
      <c r="C38" s="58" t="s">
        <v>347</v>
      </c>
      <c r="D38" s="56" t="str">
        <f t="shared" si="0"/>
        <v>市</v>
      </c>
      <c r="E38" s="57">
        <v>133</v>
      </c>
      <c r="F38" s="160" t="s">
        <v>265</v>
      </c>
      <c r="G38" s="59"/>
      <c r="H38" s="45"/>
      <c r="I38" s="45"/>
      <c r="J38" s="45"/>
      <c r="K38" s="45"/>
      <c r="L38" s="45"/>
      <c r="M38" s="45"/>
    </row>
    <row r="39" spans="1:13" x14ac:dyDescent="0.25">
      <c r="A39" s="159" t="s">
        <v>348</v>
      </c>
      <c r="B39" s="54" t="s">
        <v>277</v>
      </c>
      <c r="C39" s="58" t="s">
        <v>349</v>
      </c>
      <c r="D39" s="56" t="str">
        <f t="shared" si="0"/>
        <v>町</v>
      </c>
      <c r="E39" s="57">
        <v>107</v>
      </c>
      <c r="F39" s="160" t="s">
        <v>265</v>
      </c>
      <c r="G39" s="59"/>
      <c r="H39" s="45"/>
      <c r="I39" s="45"/>
      <c r="J39" s="45"/>
      <c r="K39" s="45"/>
      <c r="L39" s="45"/>
      <c r="M39" s="45"/>
    </row>
    <row r="40" spans="1:13" x14ac:dyDescent="0.25">
      <c r="A40" s="159" t="s">
        <v>350</v>
      </c>
      <c r="B40" s="54" t="s">
        <v>277</v>
      </c>
      <c r="C40" s="58" t="s">
        <v>351</v>
      </c>
      <c r="D40" s="56" t="str">
        <f t="shared" si="0"/>
        <v>村</v>
      </c>
      <c r="E40" s="57">
        <v>34</v>
      </c>
      <c r="F40" s="160" t="s">
        <v>264</v>
      </c>
      <c r="G40" s="59"/>
      <c r="H40" s="45"/>
      <c r="I40" s="45"/>
      <c r="J40" s="45"/>
      <c r="K40" s="45"/>
      <c r="L40" s="45"/>
      <c r="M40" s="45"/>
    </row>
    <row r="41" spans="1:13" x14ac:dyDescent="0.25">
      <c r="A41" s="159" t="s">
        <v>352</v>
      </c>
      <c r="B41" s="54" t="s">
        <v>277</v>
      </c>
      <c r="C41" s="58" t="s">
        <v>353</v>
      </c>
      <c r="D41" s="56" t="str">
        <f t="shared" si="0"/>
        <v>町</v>
      </c>
      <c r="E41" s="57">
        <v>63</v>
      </c>
      <c r="F41" s="160" t="s">
        <v>264</v>
      </c>
      <c r="G41" s="59"/>
      <c r="H41" s="45"/>
      <c r="I41" s="45"/>
      <c r="J41" s="45"/>
      <c r="K41" s="45"/>
      <c r="L41" s="45"/>
      <c r="M41" s="45"/>
    </row>
    <row r="42" spans="1:13" x14ac:dyDescent="0.25">
      <c r="A42" s="159" t="s">
        <v>354</v>
      </c>
      <c r="B42" s="54" t="s">
        <v>277</v>
      </c>
      <c r="C42" s="58" t="s">
        <v>355</v>
      </c>
      <c r="D42" s="56" t="str">
        <f t="shared" si="0"/>
        <v>町</v>
      </c>
      <c r="E42" s="57">
        <v>41</v>
      </c>
      <c r="F42" s="160" t="s">
        <v>264</v>
      </c>
      <c r="G42" s="59"/>
      <c r="H42" s="45"/>
      <c r="I42" s="45"/>
      <c r="J42" s="45"/>
      <c r="K42" s="45"/>
      <c r="L42" s="45"/>
      <c r="M42" s="45"/>
    </row>
    <row r="43" spans="1:13" x14ac:dyDescent="0.25">
      <c r="A43" s="159" t="s">
        <v>356</v>
      </c>
      <c r="B43" s="54" t="s">
        <v>277</v>
      </c>
      <c r="C43" s="58" t="s">
        <v>357</v>
      </c>
      <c r="D43" s="56" t="str">
        <f t="shared" si="0"/>
        <v>町</v>
      </c>
      <c r="E43" s="57">
        <v>36</v>
      </c>
      <c r="F43" s="160" t="s">
        <v>264</v>
      </c>
      <c r="G43" s="59"/>
      <c r="H43" s="45"/>
      <c r="I43" s="45"/>
      <c r="J43" s="45"/>
      <c r="K43" s="45"/>
      <c r="L43" s="45"/>
      <c r="M43" s="45"/>
    </row>
    <row r="44" spans="1:13" x14ac:dyDescent="0.25">
      <c r="A44" s="159" t="s">
        <v>358</v>
      </c>
      <c r="B44" s="54" t="s">
        <v>277</v>
      </c>
      <c r="C44" s="58" t="s">
        <v>359</v>
      </c>
      <c r="D44" s="56" t="str">
        <f t="shared" si="0"/>
        <v>町</v>
      </c>
      <c r="E44" s="57">
        <v>38</v>
      </c>
      <c r="F44" s="160" t="s">
        <v>264</v>
      </c>
      <c r="G44" s="59"/>
      <c r="H44" s="45"/>
      <c r="I44" s="45"/>
      <c r="J44" s="45"/>
      <c r="K44" s="45"/>
      <c r="L44" s="45"/>
      <c r="M44" s="45"/>
    </row>
    <row r="45" spans="1:13" x14ac:dyDescent="0.25">
      <c r="A45" s="159" t="s">
        <v>360</v>
      </c>
      <c r="B45" s="54" t="s">
        <v>277</v>
      </c>
      <c r="C45" s="58" t="s">
        <v>361</v>
      </c>
      <c r="D45" s="56" t="str">
        <f t="shared" si="0"/>
        <v>町</v>
      </c>
      <c r="E45" s="57">
        <v>86</v>
      </c>
      <c r="F45" s="160" t="s">
        <v>264</v>
      </c>
      <c r="G45" s="59"/>
      <c r="H45" s="45"/>
      <c r="I45" s="45"/>
      <c r="J45" s="45"/>
      <c r="K45" s="45"/>
      <c r="L45" s="45"/>
      <c r="M45" s="45"/>
    </row>
    <row r="46" spans="1:13" x14ac:dyDescent="0.25">
      <c r="A46" s="159" t="s">
        <v>362</v>
      </c>
      <c r="B46" s="54" t="s">
        <v>277</v>
      </c>
      <c r="C46" s="58" t="s">
        <v>363</v>
      </c>
      <c r="D46" s="56" t="str">
        <f t="shared" si="0"/>
        <v>町</v>
      </c>
      <c r="E46" s="57">
        <v>41</v>
      </c>
      <c r="F46" s="160" t="s">
        <v>264</v>
      </c>
      <c r="G46" s="59"/>
      <c r="H46" s="45"/>
      <c r="I46" s="45"/>
      <c r="J46" s="45"/>
      <c r="K46" s="45"/>
      <c r="L46" s="45"/>
      <c r="M46" s="45"/>
    </row>
    <row r="47" spans="1:13" x14ac:dyDescent="0.25">
      <c r="A47" s="159" t="s">
        <v>364</v>
      </c>
      <c r="B47" s="54" t="s">
        <v>277</v>
      </c>
      <c r="C47" s="58" t="s">
        <v>365</v>
      </c>
      <c r="D47" s="56" t="str">
        <f t="shared" si="0"/>
        <v>町</v>
      </c>
      <c r="E47" s="57">
        <v>99</v>
      </c>
      <c r="F47" s="160" t="s">
        <v>264</v>
      </c>
      <c r="G47" s="59"/>
      <c r="H47" s="45"/>
      <c r="I47" s="45"/>
      <c r="J47" s="45"/>
      <c r="K47" s="45"/>
      <c r="L47" s="45"/>
      <c r="M47" s="45"/>
    </row>
    <row r="48" spans="1:13" x14ac:dyDescent="0.25">
      <c r="A48" s="159" t="s">
        <v>366</v>
      </c>
      <c r="B48" s="54" t="s">
        <v>277</v>
      </c>
      <c r="C48" s="58" t="s">
        <v>367</v>
      </c>
      <c r="D48" s="56" t="str">
        <f t="shared" si="0"/>
        <v>町</v>
      </c>
      <c r="E48" s="57">
        <v>106</v>
      </c>
      <c r="F48" s="160" t="s">
        <v>265</v>
      </c>
      <c r="G48" s="59"/>
      <c r="H48" s="45"/>
      <c r="I48" s="45"/>
      <c r="J48" s="45"/>
      <c r="K48" s="45"/>
      <c r="L48" s="45"/>
      <c r="M48" s="45"/>
    </row>
    <row r="49" spans="1:13" x14ac:dyDescent="0.25">
      <c r="A49" s="159" t="s">
        <v>368</v>
      </c>
      <c r="B49" s="54" t="s">
        <v>277</v>
      </c>
      <c r="C49" s="58" t="s">
        <v>369</v>
      </c>
      <c r="D49" s="56" t="str">
        <f t="shared" si="0"/>
        <v>町</v>
      </c>
      <c r="E49" s="57">
        <v>53</v>
      </c>
      <c r="F49" s="160" t="s">
        <v>264</v>
      </c>
      <c r="G49" s="60"/>
      <c r="H49" s="45"/>
      <c r="I49" s="45"/>
      <c r="J49" s="45"/>
      <c r="K49" s="45"/>
      <c r="L49" s="45"/>
      <c r="M49" s="45"/>
    </row>
    <row r="50" spans="1:13" x14ac:dyDescent="0.25">
      <c r="A50" s="159" t="s">
        <v>370</v>
      </c>
      <c r="B50" s="54" t="s">
        <v>277</v>
      </c>
      <c r="C50" s="58" t="s">
        <v>371</v>
      </c>
      <c r="D50" s="56" t="str">
        <f t="shared" si="0"/>
        <v>町</v>
      </c>
      <c r="E50" s="57">
        <v>54</v>
      </c>
      <c r="F50" s="160" t="s">
        <v>264</v>
      </c>
      <c r="G50" s="53"/>
      <c r="H50" s="45"/>
      <c r="I50" s="45"/>
      <c r="J50" s="45"/>
      <c r="K50" s="45"/>
      <c r="L50" s="45"/>
      <c r="M50" s="45"/>
    </row>
    <row r="51" spans="1:13" x14ac:dyDescent="0.25">
      <c r="A51" s="159" t="s">
        <v>372</v>
      </c>
      <c r="B51" s="54" t="s">
        <v>277</v>
      </c>
      <c r="C51" s="58" t="s">
        <v>373</v>
      </c>
      <c r="D51" s="56" t="str">
        <f t="shared" si="0"/>
        <v>町</v>
      </c>
      <c r="E51" s="57">
        <v>49</v>
      </c>
      <c r="F51" s="160" t="s">
        <v>264</v>
      </c>
      <c r="G51" s="53"/>
      <c r="H51" s="45"/>
      <c r="I51" s="45"/>
      <c r="J51" s="45"/>
      <c r="K51" s="45"/>
      <c r="L51" s="45"/>
      <c r="M51" s="45"/>
    </row>
    <row r="52" spans="1:13" x14ac:dyDescent="0.25">
      <c r="A52" s="159" t="s">
        <v>374</v>
      </c>
      <c r="B52" s="54" t="s">
        <v>277</v>
      </c>
      <c r="C52" s="58" t="s">
        <v>375</v>
      </c>
      <c r="D52" s="56" t="str">
        <f t="shared" si="0"/>
        <v>町</v>
      </c>
      <c r="E52" s="57">
        <v>38</v>
      </c>
      <c r="F52" s="160" t="s">
        <v>264</v>
      </c>
      <c r="G52" s="53"/>
      <c r="H52" s="45"/>
      <c r="I52" s="45"/>
      <c r="J52" s="45"/>
      <c r="K52" s="45"/>
      <c r="L52" s="45"/>
      <c r="M52" s="45"/>
    </row>
    <row r="53" spans="1:13" x14ac:dyDescent="0.25">
      <c r="A53" s="159" t="s">
        <v>376</v>
      </c>
      <c r="B53" s="54" t="s">
        <v>277</v>
      </c>
      <c r="C53" s="58" t="s">
        <v>377</v>
      </c>
      <c r="D53" s="56" t="str">
        <f t="shared" si="0"/>
        <v>町</v>
      </c>
      <c r="E53" s="57">
        <v>39</v>
      </c>
      <c r="F53" s="160" t="s">
        <v>264</v>
      </c>
      <c r="G53" s="53"/>
      <c r="H53" s="45"/>
      <c r="I53" s="45"/>
      <c r="J53" s="45"/>
      <c r="K53" s="45"/>
      <c r="L53" s="45"/>
      <c r="M53" s="45"/>
    </row>
    <row r="54" spans="1:13" x14ac:dyDescent="0.25">
      <c r="A54" s="159" t="s">
        <v>378</v>
      </c>
      <c r="B54" s="54" t="s">
        <v>277</v>
      </c>
      <c r="C54" s="58" t="s">
        <v>379</v>
      </c>
      <c r="D54" s="56" t="str">
        <f t="shared" si="0"/>
        <v>町</v>
      </c>
      <c r="E54" s="57">
        <v>66</v>
      </c>
      <c r="F54" s="160" t="s">
        <v>264</v>
      </c>
      <c r="G54" s="53"/>
      <c r="H54" s="45"/>
      <c r="I54" s="45"/>
      <c r="J54" s="45"/>
      <c r="K54" s="45"/>
      <c r="L54" s="45"/>
      <c r="M54" s="45"/>
    </row>
    <row r="55" spans="1:13" x14ac:dyDescent="0.25">
      <c r="A55" s="159" t="s">
        <v>380</v>
      </c>
      <c r="B55" s="54" t="s">
        <v>277</v>
      </c>
      <c r="C55" s="58" t="s">
        <v>381</v>
      </c>
      <c r="D55" s="56" t="str">
        <f t="shared" si="0"/>
        <v>町</v>
      </c>
      <c r="E55" s="57">
        <v>57</v>
      </c>
      <c r="F55" s="160" t="s">
        <v>264</v>
      </c>
      <c r="G55" s="53"/>
      <c r="H55" s="45"/>
      <c r="I55" s="45"/>
      <c r="J55" s="45"/>
      <c r="K55" s="45"/>
      <c r="L55" s="45"/>
      <c r="M55" s="45"/>
    </row>
    <row r="56" spans="1:13" x14ac:dyDescent="0.25">
      <c r="A56" s="159" t="s">
        <v>382</v>
      </c>
      <c r="B56" s="54" t="s">
        <v>277</v>
      </c>
      <c r="C56" s="58" t="s">
        <v>383</v>
      </c>
      <c r="D56" s="56" t="str">
        <f t="shared" si="0"/>
        <v>町</v>
      </c>
      <c r="E56" s="57">
        <v>72</v>
      </c>
      <c r="F56" s="160" t="s">
        <v>264</v>
      </c>
      <c r="G56" s="53"/>
      <c r="H56" s="45"/>
      <c r="I56" s="45"/>
      <c r="J56" s="45"/>
      <c r="K56" s="45"/>
      <c r="L56" s="45"/>
      <c r="M56" s="45"/>
    </row>
    <row r="57" spans="1:13" x14ac:dyDescent="0.25">
      <c r="A57" s="159" t="s">
        <v>384</v>
      </c>
      <c r="B57" s="54" t="s">
        <v>277</v>
      </c>
      <c r="C57" s="58" t="s">
        <v>385</v>
      </c>
      <c r="D57" s="56" t="str">
        <f t="shared" si="0"/>
        <v>村</v>
      </c>
      <c r="E57" s="57">
        <v>30</v>
      </c>
      <c r="F57" s="160" t="s">
        <v>264</v>
      </c>
      <c r="G57" s="53"/>
      <c r="H57" s="45"/>
      <c r="I57" s="45"/>
      <c r="J57" s="45"/>
      <c r="K57" s="45"/>
      <c r="L57" s="45"/>
      <c r="M57" s="45"/>
    </row>
    <row r="58" spans="1:13" x14ac:dyDescent="0.25">
      <c r="A58" s="159" t="s">
        <v>386</v>
      </c>
      <c r="B58" s="54" t="s">
        <v>277</v>
      </c>
      <c r="C58" s="58" t="s">
        <v>387</v>
      </c>
      <c r="D58" s="56" t="str">
        <f t="shared" si="0"/>
        <v>町</v>
      </c>
      <c r="E58" s="57">
        <v>33</v>
      </c>
      <c r="F58" s="160" t="s">
        <v>264</v>
      </c>
      <c r="G58" s="53"/>
      <c r="H58" s="45"/>
      <c r="I58" s="45"/>
      <c r="J58" s="45"/>
      <c r="K58" s="45"/>
      <c r="L58" s="45"/>
      <c r="M58" s="45"/>
    </row>
    <row r="59" spans="1:13" x14ac:dyDescent="0.25">
      <c r="A59" s="159" t="s">
        <v>388</v>
      </c>
      <c r="B59" s="54" t="s">
        <v>277</v>
      </c>
      <c r="C59" s="58" t="s">
        <v>389</v>
      </c>
      <c r="D59" s="56" t="str">
        <f t="shared" si="0"/>
        <v>町</v>
      </c>
      <c r="E59" s="57">
        <v>38</v>
      </c>
      <c r="F59" s="160" t="s">
        <v>264</v>
      </c>
      <c r="G59" s="53"/>
      <c r="H59" s="45"/>
      <c r="I59" s="45"/>
      <c r="J59" s="45"/>
      <c r="K59" s="45"/>
      <c r="L59" s="45"/>
      <c r="M59" s="45"/>
    </row>
    <row r="60" spans="1:13" x14ac:dyDescent="0.25">
      <c r="A60" s="159" t="s">
        <v>390</v>
      </c>
      <c r="B60" s="54" t="s">
        <v>277</v>
      </c>
      <c r="C60" s="58" t="s">
        <v>391</v>
      </c>
      <c r="D60" s="56" t="str">
        <f t="shared" si="0"/>
        <v>町</v>
      </c>
      <c r="E60" s="57">
        <v>70</v>
      </c>
      <c r="F60" s="160" t="s">
        <v>264</v>
      </c>
      <c r="G60" s="53"/>
      <c r="H60" s="45"/>
      <c r="I60" s="45"/>
      <c r="J60" s="45"/>
      <c r="K60" s="45"/>
      <c r="L60" s="45"/>
      <c r="M60" s="45"/>
    </row>
    <row r="61" spans="1:13" x14ac:dyDescent="0.25">
      <c r="A61" s="159" t="s">
        <v>392</v>
      </c>
      <c r="B61" s="54" t="s">
        <v>277</v>
      </c>
      <c r="C61" s="58" t="s">
        <v>393</v>
      </c>
      <c r="D61" s="56" t="str">
        <f t="shared" si="0"/>
        <v>町</v>
      </c>
      <c r="E61" s="57">
        <v>55</v>
      </c>
      <c r="F61" s="160" t="s">
        <v>264</v>
      </c>
      <c r="G61" s="59"/>
      <c r="H61" s="45"/>
      <c r="I61" s="45"/>
      <c r="J61" s="45"/>
      <c r="K61" s="45"/>
      <c r="L61" s="45"/>
      <c r="M61" s="45"/>
    </row>
    <row r="62" spans="1:13" x14ac:dyDescent="0.25">
      <c r="A62" s="159" t="s">
        <v>394</v>
      </c>
      <c r="B62" s="54" t="s">
        <v>277</v>
      </c>
      <c r="C62" s="58" t="s">
        <v>395</v>
      </c>
      <c r="D62" s="56" t="str">
        <f t="shared" si="0"/>
        <v>村</v>
      </c>
      <c r="E62" s="57">
        <v>32</v>
      </c>
      <c r="F62" s="160" t="s">
        <v>264</v>
      </c>
      <c r="G62" s="59"/>
      <c r="H62" s="45"/>
      <c r="I62" s="45"/>
      <c r="J62" s="45"/>
      <c r="K62" s="45"/>
      <c r="L62" s="45"/>
      <c r="M62" s="45"/>
    </row>
    <row r="63" spans="1:13" x14ac:dyDescent="0.25">
      <c r="A63" s="159" t="s">
        <v>396</v>
      </c>
      <c r="B63" s="54" t="s">
        <v>277</v>
      </c>
      <c r="C63" s="58" t="s">
        <v>397</v>
      </c>
      <c r="D63" s="56" t="str">
        <f t="shared" si="0"/>
        <v>村</v>
      </c>
      <c r="E63" s="57">
        <v>28</v>
      </c>
      <c r="F63" s="160" t="s">
        <v>264</v>
      </c>
      <c r="G63" s="59"/>
      <c r="H63" s="45"/>
      <c r="I63" s="45"/>
      <c r="J63" s="45"/>
      <c r="K63" s="45"/>
      <c r="L63" s="45"/>
      <c r="M63" s="45"/>
    </row>
    <row r="64" spans="1:13" x14ac:dyDescent="0.25">
      <c r="A64" s="159" t="s">
        <v>398</v>
      </c>
      <c r="B64" s="54" t="s">
        <v>277</v>
      </c>
      <c r="C64" s="58" t="s">
        <v>399</v>
      </c>
      <c r="D64" s="56" t="str">
        <f t="shared" si="0"/>
        <v>町</v>
      </c>
      <c r="E64" s="57">
        <v>31</v>
      </c>
      <c r="F64" s="160" t="s">
        <v>264</v>
      </c>
      <c r="G64" s="59"/>
      <c r="H64" s="45"/>
      <c r="I64" s="45"/>
      <c r="J64" s="45"/>
      <c r="K64" s="45"/>
      <c r="L64" s="45"/>
      <c r="M64" s="45"/>
    </row>
    <row r="65" spans="1:13" x14ac:dyDescent="0.25">
      <c r="A65" s="159" t="s">
        <v>400</v>
      </c>
      <c r="B65" s="54" t="s">
        <v>277</v>
      </c>
      <c r="C65" s="58" t="s">
        <v>401</v>
      </c>
      <c r="D65" s="56" t="str">
        <f t="shared" si="0"/>
        <v>町</v>
      </c>
      <c r="E65" s="57">
        <v>37</v>
      </c>
      <c r="F65" s="160" t="s">
        <v>264</v>
      </c>
      <c r="G65" s="59"/>
      <c r="H65" s="45"/>
      <c r="I65" s="45"/>
      <c r="J65" s="45"/>
      <c r="K65" s="45"/>
      <c r="L65" s="45"/>
      <c r="M65" s="45"/>
    </row>
    <row r="66" spans="1:13" x14ac:dyDescent="0.25">
      <c r="A66" s="159" t="s">
        <v>402</v>
      </c>
      <c r="B66" s="54" t="s">
        <v>277</v>
      </c>
      <c r="C66" s="58" t="s">
        <v>403</v>
      </c>
      <c r="D66" s="56" t="str">
        <f t="shared" si="0"/>
        <v>町</v>
      </c>
      <c r="E66" s="57">
        <v>88</v>
      </c>
      <c r="F66" s="160" t="s">
        <v>264</v>
      </c>
      <c r="G66" s="59"/>
      <c r="H66" s="45"/>
      <c r="I66" s="45"/>
      <c r="J66" s="45"/>
      <c r="K66" s="45"/>
      <c r="L66" s="45"/>
      <c r="M66" s="45"/>
    </row>
    <row r="67" spans="1:13" x14ac:dyDescent="0.25">
      <c r="A67" s="159" t="s">
        <v>404</v>
      </c>
      <c r="B67" s="54" t="s">
        <v>277</v>
      </c>
      <c r="C67" s="58" t="s">
        <v>405</v>
      </c>
      <c r="D67" s="56" t="str">
        <f t="shared" si="0"/>
        <v>町</v>
      </c>
      <c r="E67" s="57">
        <v>59</v>
      </c>
      <c r="F67" s="160" t="s">
        <v>264</v>
      </c>
      <c r="G67" s="59"/>
      <c r="H67" s="45"/>
      <c r="I67" s="45"/>
      <c r="J67" s="45"/>
      <c r="K67" s="45"/>
      <c r="L67" s="45"/>
      <c r="M67" s="45"/>
    </row>
    <row r="68" spans="1:13" x14ac:dyDescent="0.25">
      <c r="A68" s="159" t="s">
        <v>406</v>
      </c>
      <c r="B68" s="54" t="s">
        <v>277</v>
      </c>
      <c r="C68" s="58" t="s">
        <v>407</v>
      </c>
      <c r="D68" s="56" t="str">
        <f t="shared" si="0"/>
        <v>町</v>
      </c>
      <c r="E68" s="57">
        <v>74</v>
      </c>
      <c r="F68" s="160" t="s">
        <v>264</v>
      </c>
      <c r="G68" s="59"/>
      <c r="H68" s="45"/>
      <c r="I68" s="45"/>
      <c r="J68" s="45"/>
      <c r="K68" s="45"/>
      <c r="L68" s="45"/>
      <c r="M68" s="45"/>
    </row>
    <row r="69" spans="1:13" x14ac:dyDescent="0.25">
      <c r="A69" s="159" t="s">
        <v>408</v>
      </c>
      <c r="B69" s="54" t="s">
        <v>277</v>
      </c>
      <c r="C69" s="58" t="s">
        <v>409</v>
      </c>
      <c r="D69" s="56" t="str">
        <f t="shared" si="0"/>
        <v>村</v>
      </c>
      <c r="E69" s="57">
        <v>32</v>
      </c>
      <c r="F69" s="160" t="s">
        <v>264</v>
      </c>
      <c r="G69" s="59"/>
      <c r="H69" s="45"/>
      <c r="I69" s="45"/>
      <c r="J69" s="45"/>
      <c r="K69" s="45"/>
      <c r="L69" s="45"/>
      <c r="M69" s="45"/>
    </row>
    <row r="70" spans="1:13" x14ac:dyDescent="0.25">
      <c r="A70" s="159" t="s">
        <v>410</v>
      </c>
      <c r="B70" s="54" t="s">
        <v>277</v>
      </c>
      <c r="C70" s="58" t="s">
        <v>411</v>
      </c>
      <c r="D70" s="56" t="str">
        <f t="shared" si="0"/>
        <v>村</v>
      </c>
      <c r="E70" s="57">
        <v>24</v>
      </c>
      <c r="F70" s="160" t="s">
        <v>264</v>
      </c>
      <c r="G70" s="45"/>
      <c r="H70" s="45"/>
      <c r="I70" s="45"/>
      <c r="J70" s="45"/>
      <c r="K70" s="45"/>
      <c r="L70" s="45"/>
      <c r="M70" s="45"/>
    </row>
    <row r="71" spans="1:13" x14ac:dyDescent="0.25">
      <c r="A71" s="159" t="s">
        <v>412</v>
      </c>
      <c r="B71" s="54" t="s">
        <v>277</v>
      </c>
      <c r="C71" s="58" t="s">
        <v>413</v>
      </c>
      <c r="D71" s="56" t="str">
        <f t="shared" si="0"/>
        <v>町</v>
      </c>
      <c r="E71" s="57">
        <v>34</v>
      </c>
      <c r="F71" s="160" t="s">
        <v>264</v>
      </c>
      <c r="G71" s="45"/>
      <c r="H71" s="45"/>
      <c r="I71" s="45"/>
      <c r="J71" s="45"/>
      <c r="K71" s="45"/>
      <c r="L71" s="45"/>
      <c r="M71" s="45"/>
    </row>
    <row r="72" spans="1:13" x14ac:dyDescent="0.25">
      <c r="A72" s="159" t="s">
        <v>414</v>
      </c>
      <c r="B72" s="54" t="s">
        <v>277</v>
      </c>
      <c r="C72" s="58" t="s">
        <v>415</v>
      </c>
      <c r="D72" s="56" t="str">
        <f t="shared" si="0"/>
        <v>町</v>
      </c>
      <c r="E72" s="57">
        <v>32</v>
      </c>
      <c r="F72" s="160" t="s">
        <v>264</v>
      </c>
      <c r="G72" s="45"/>
      <c r="H72" s="45"/>
      <c r="I72" s="45"/>
      <c r="J72" s="45"/>
      <c r="K72" s="45"/>
      <c r="L72" s="45"/>
      <c r="M72" s="45"/>
    </row>
    <row r="73" spans="1:13" x14ac:dyDescent="0.25">
      <c r="A73" s="159" t="s">
        <v>416</v>
      </c>
      <c r="B73" s="54" t="s">
        <v>277</v>
      </c>
      <c r="C73" s="58" t="s">
        <v>417</v>
      </c>
      <c r="D73" s="56" t="str">
        <f t="shared" si="0"/>
        <v>町</v>
      </c>
      <c r="E73" s="57">
        <v>41</v>
      </c>
      <c r="F73" s="160" t="s">
        <v>264</v>
      </c>
      <c r="G73" s="45"/>
      <c r="H73" s="45"/>
      <c r="I73" s="45"/>
      <c r="J73" s="45"/>
      <c r="K73" s="45"/>
      <c r="L73" s="45"/>
      <c r="M73" s="45"/>
    </row>
    <row r="74" spans="1:13" x14ac:dyDescent="0.25">
      <c r="A74" s="159" t="s">
        <v>418</v>
      </c>
      <c r="B74" s="54" t="s">
        <v>277</v>
      </c>
      <c r="C74" s="58" t="s">
        <v>419</v>
      </c>
      <c r="D74" s="56" t="str">
        <f t="shared" si="0"/>
        <v>町</v>
      </c>
      <c r="E74" s="57">
        <v>107</v>
      </c>
      <c r="F74" s="160" t="s">
        <v>265</v>
      </c>
      <c r="G74" s="45"/>
      <c r="H74" s="45"/>
      <c r="I74" s="45"/>
      <c r="J74" s="45"/>
      <c r="K74" s="45"/>
      <c r="L74" s="45"/>
      <c r="M74" s="45"/>
    </row>
    <row r="75" spans="1:13" x14ac:dyDescent="0.25">
      <c r="A75" s="159" t="s">
        <v>420</v>
      </c>
      <c r="B75" s="54" t="s">
        <v>277</v>
      </c>
      <c r="C75" s="58" t="s">
        <v>421</v>
      </c>
      <c r="D75" s="56" t="str">
        <f t="shared" si="0"/>
        <v>村</v>
      </c>
      <c r="E75" s="57">
        <v>26</v>
      </c>
      <c r="F75" s="160" t="s">
        <v>264</v>
      </c>
      <c r="G75" s="45"/>
      <c r="H75" s="45"/>
      <c r="I75" s="45"/>
      <c r="J75" s="45"/>
      <c r="K75" s="45"/>
      <c r="L75" s="45"/>
      <c r="M75" s="45"/>
    </row>
    <row r="76" spans="1:13" x14ac:dyDescent="0.25">
      <c r="A76" s="159" t="s">
        <v>422</v>
      </c>
      <c r="B76" s="54" t="s">
        <v>277</v>
      </c>
      <c r="C76" s="58" t="s">
        <v>423</v>
      </c>
      <c r="D76" s="56" t="str">
        <f t="shared" si="0"/>
        <v>町</v>
      </c>
      <c r="E76" s="57">
        <v>55</v>
      </c>
      <c r="F76" s="160" t="s">
        <v>264</v>
      </c>
      <c r="G76" s="45"/>
      <c r="H76" s="45"/>
      <c r="I76" s="45"/>
      <c r="J76" s="45"/>
      <c r="K76" s="45"/>
      <c r="L76" s="45"/>
      <c r="M76" s="45"/>
    </row>
    <row r="77" spans="1:13" x14ac:dyDescent="0.25">
      <c r="A77" s="159" t="s">
        <v>424</v>
      </c>
      <c r="B77" s="54" t="s">
        <v>277</v>
      </c>
      <c r="C77" s="58" t="s">
        <v>425</v>
      </c>
      <c r="D77" s="56" t="str">
        <f t="shared" si="0"/>
        <v>町</v>
      </c>
      <c r="E77" s="57">
        <v>51</v>
      </c>
      <c r="F77" s="160" t="s">
        <v>264</v>
      </c>
      <c r="G77" s="45"/>
      <c r="H77" s="45"/>
      <c r="I77" s="45"/>
      <c r="J77" s="45"/>
      <c r="K77" s="45"/>
      <c r="L77" s="45"/>
      <c r="M77" s="45"/>
    </row>
    <row r="78" spans="1:13" x14ac:dyDescent="0.25">
      <c r="A78" s="159" t="s">
        <v>426</v>
      </c>
      <c r="B78" s="54" t="s">
        <v>277</v>
      </c>
      <c r="C78" s="58" t="s">
        <v>427</v>
      </c>
      <c r="D78" s="56" t="str">
        <f t="shared" si="0"/>
        <v>町</v>
      </c>
      <c r="E78" s="57">
        <v>32</v>
      </c>
      <c r="F78" s="160" t="s">
        <v>264</v>
      </c>
      <c r="G78" s="45"/>
      <c r="H78" s="45"/>
      <c r="I78" s="45"/>
      <c r="J78" s="45"/>
      <c r="K78" s="45"/>
      <c r="L78" s="45"/>
      <c r="M78" s="45"/>
    </row>
    <row r="79" spans="1:13" x14ac:dyDescent="0.25">
      <c r="A79" s="159" t="s">
        <v>428</v>
      </c>
      <c r="B79" s="54" t="s">
        <v>277</v>
      </c>
      <c r="C79" s="58" t="s">
        <v>429</v>
      </c>
      <c r="D79" s="56" t="str">
        <f t="shared" si="0"/>
        <v>町</v>
      </c>
      <c r="E79" s="57">
        <v>40</v>
      </c>
      <c r="F79" s="160" t="s">
        <v>264</v>
      </c>
      <c r="G79" s="45"/>
      <c r="H79" s="45"/>
      <c r="I79" s="45"/>
      <c r="J79" s="45"/>
      <c r="K79" s="45"/>
      <c r="L79" s="45"/>
      <c r="M79" s="45"/>
    </row>
    <row r="80" spans="1:13" x14ac:dyDescent="0.25">
      <c r="A80" s="159" t="s">
        <v>430</v>
      </c>
      <c r="B80" s="54" t="s">
        <v>277</v>
      </c>
      <c r="C80" s="58" t="s">
        <v>431</v>
      </c>
      <c r="D80" s="56" t="str">
        <f t="shared" si="0"/>
        <v>町</v>
      </c>
      <c r="E80" s="57">
        <v>79</v>
      </c>
      <c r="F80" s="160" t="s">
        <v>264</v>
      </c>
      <c r="G80" s="45"/>
      <c r="H80" s="45"/>
      <c r="I80" s="45"/>
      <c r="J80" s="45"/>
      <c r="K80" s="45"/>
      <c r="L80" s="45"/>
      <c r="M80" s="45"/>
    </row>
    <row r="81" spans="1:13" x14ac:dyDescent="0.25">
      <c r="A81" s="159" t="s">
        <v>432</v>
      </c>
      <c r="B81" s="54" t="s">
        <v>277</v>
      </c>
      <c r="C81" s="58" t="s">
        <v>433</v>
      </c>
      <c r="D81" s="56" t="str">
        <f t="shared" si="0"/>
        <v>町</v>
      </c>
      <c r="E81" s="57">
        <v>72</v>
      </c>
      <c r="F81" s="160" t="s">
        <v>264</v>
      </c>
      <c r="G81" s="45"/>
      <c r="H81" s="45"/>
      <c r="I81" s="45"/>
      <c r="J81" s="45"/>
      <c r="K81" s="45"/>
      <c r="L81" s="45"/>
      <c r="M81" s="45"/>
    </row>
    <row r="82" spans="1:13" x14ac:dyDescent="0.25">
      <c r="A82" s="159" t="s">
        <v>434</v>
      </c>
      <c r="B82" s="54" t="s">
        <v>277</v>
      </c>
      <c r="C82" s="58" t="s">
        <v>435</v>
      </c>
      <c r="D82" s="56" t="str">
        <f t="shared" si="0"/>
        <v>町</v>
      </c>
      <c r="E82" s="57">
        <v>40</v>
      </c>
      <c r="F82" s="160" t="s">
        <v>264</v>
      </c>
      <c r="G82" s="45"/>
      <c r="H82" s="45"/>
      <c r="I82" s="45"/>
      <c r="J82" s="45"/>
      <c r="K82" s="45"/>
      <c r="L82" s="45"/>
      <c r="M82" s="45"/>
    </row>
    <row r="83" spans="1:13" x14ac:dyDescent="0.25">
      <c r="A83" s="159" t="s">
        <v>436</v>
      </c>
      <c r="B83" s="54" t="s">
        <v>277</v>
      </c>
      <c r="C83" s="58" t="s">
        <v>437</v>
      </c>
      <c r="D83" s="56" t="str">
        <f t="shared" si="0"/>
        <v>町</v>
      </c>
      <c r="E83" s="57">
        <v>36</v>
      </c>
      <c r="F83" s="160" t="s">
        <v>264</v>
      </c>
      <c r="G83" s="45"/>
      <c r="H83" s="45"/>
      <c r="I83" s="45"/>
      <c r="J83" s="45"/>
      <c r="K83" s="45"/>
      <c r="L83" s="45"/>
      <c r="M83" s="45"/>
    </row>
    <row r="84" spans="1:13" x14ac:dyDescent="0.25">
      <c r="A84" s="159" t="s">
        <v>438</v>
      </c>
      <c r="B84" s="54" t="s">
        <v>277</v>
      </c>
      <c r="C84" s="58" t="s">
        <v>439</v>
      </c>
      <c r="D84" s="56" t="str">
        <f t="shared" si="0"/>
        <v>町</v>
      </c>
      <c r="E84" s="57">
        <v>59</v>
      </c>
      <c r="F84" s="160" t="s">
        <v>264</v>
      </c>
      <c r="G84" s="45"/>
      <c r="H84" s="45"/>
      <c r="I84" s="45"/>
      <c r="J84" s="45"/>
      <c r="K84" s="45"/>
      <c r="L84" s="45"/>
      <c r="M84" s="45"/>
    </row>
    <row r="85" spans="1:13" x14ac:dyDescent="0.25">
      <c r="A85" s="159" t="s">
        <v>440</v>
      </c>
      <c r="B85" s="54" t="s">
        <v>277</v>
      </c>
      <c r="C85" s="58" t="s">
        <v>441</v>
      </c>
      <c r="D85" s="56" t="str">
        <f t="shared" si="0"/>
        <v>町</v>
      </c>
      <c r="E85" s="57">
        <v>32</v>
      </c>
      <c r="F85" s="160" t="s">
        <v>264</v>
      </c>
      <c r="G85" s="45"/>
      <c r="H85" s="45"/>
      <c r="I85" s="45"/>
      <c r="J85" s="45"/>
      <c r="K85" s="45"/>
      <c r="L85" s="45"/>
      <c r="M85" s="45"/>
    </row>
    <row r="86" spans="1:13" x14ac:dyDescent="0.25">
      <c r="A86" s="159" t="s">
        <v>442</v>
      </c>
      <c r="B86" s="54" t="s">
        <v>277</v>
      </c>
      <c r="C86" s="58" t="s">
        <v>443</v>
      </c>
      <c r="D86" s="56" t="str">
        <f t="shared" si="0"/>
        <v>町</v>
      </c>
      <c r="E86" s="57">
        <v>36</v>
      </c>
      <c r="F86" s="160" t="s">
        <v>264</v>
      </c>
      <c r="G86" s="45"/>
      <c r="H86" s="45"/>
      <c r="I86" s="45"/>
      <c r="J86" s="45"/>
      <c r="K86" s="45"/>
      <c r="L86" s="45"/>
      <c r="M86" s="45"/>
    </row>
    <row r="87" spans="1:13" x14ac:dyDescent="0.25">
      <c r="A87" s="159" t="s">
        <v>444</v>
      </c>
      <c r="B87" s="54" t="s">
        <v>277</v>
      </c>
      <c r="C87" s="58" t="s">
        <v>445</v>
      </c>
      <c r="D87" s="56" t="str">
        <f t="shared" si="0"/>
        <v>町</v>
      </c>
      <c r="E87" s="57">
        <v>38</v>
      </c>
      <c r="F87" s="160" t="s">
        <v>264</v>
      </c>
      <c r="G87" s="45"/>
      <c r="H87" s="45"/>
      <c r="I87" s="45"/>
      <c r="J87" s="45"/>
      <c r="K87" s="45"/>
      <c r="L87" s="45"/>
      <c r="M87" s="45"/>
    </row>
    <row r="88" spans="1:13" x14ac:dyDescent="0.25">
      <c r="A88" s="159" t="s">
        <v>446</v>
      </c>
      <c r="B88" s="54" t="s">
        <v>277</v>
      </c>
      <c r="C88" s="58" t="s">
        <v>447</v>
      </c>
      <c r="D88" s="56" t="str">
        <f t="shared" si="0"/>
        <v>町</v>
      </c>
      <c r="E88" s="57">
        <v>28</v>
      </c>
      <c r="F88" s="160" t="s">
        <v>264</v>
      </c>
      <c r="G88" s="45"/>
      <c r="H88" s="45"/>
      <c r="I88" s="45"/>
      <c r="J88" s="45"/>
      <c r="K88" s="45"/>
      <c r="L88" s="45"/>
      <c r="M88" s="45"/>
    </row>
    <row r="89" spans="1:13" x14ac:dyDescent="0.25">
      <c r="A89" s="159" t="s">
        <v>448</v>
      </c>
      <c r="B89" s="54" t="s">
        <v>277</v>
      </c>
      <c r="C89" s="58" t="s">
        <v>449</v>
      </c>
      <c r="D89" s="56" t="str">
        <f t="shared" si="0"/>
        <v>町</v>
      </c>
      <c r="E89" s="57">
        <v>46</v>
      </c>
      <c r="F89" s="160" t="s">
        <v>264</v>
      </c>
      <c r="G89" s="45"/>
      <c r="H89" s="45"/>
      <c r="I89" s="45"/>
      <c r="J89" s="45"/>
      <c r="K89" s="45"/>
      <c r="L89" s="45"/>
      <c r="M89" s="45"/>
    </row>
    <row r="90" spans="1:13" x14ac:dyDescent="0.25">
      <c r="A90" s="159" t="s">
        <v>450</v>
      </c>
      <c r="B90" s="54" t="s">
        <v>277</v>
      </c>
      <c r="C90" s="58" t="s">
        <v>451</v>
      </c>
      <c r="D90" s="56" t="str">
        <f t="shared" si="0"/>
        <v>町</v>
      </c>
      <c r="E90" s="57">
        <v>53</v>
      </c>
      <c r="F90" s="160" t="s">
        <v>264</v>
      </c>
      <c r="G90" s="45"/>
      <c r="H90" s="45"/>
      <c r="I90" s="45"/>
      <c r="J90" s="45"/>
      <c r="K90" s="45"/>
      <c r="L90" s="45"/>
      <c r="M90" s="45"/>
    </row>
    <row r="91" spans="1:13" x14ac:dyDescent="0.25">
      <c r="A91" s="159" t="s">
        <v>452</v>
      </c>
      <c r="B91" s="54" t="s">
        <v>277</v>
      </c>
      <c r="C91" s="58" t="s">
        <v>453</v>
      </c>
      <c r="D91" s="56" t="str">
        <f t="shared" si="0"/>
        <v>町</v>
      </c>
      <c r="E91" s="57">
        <v>58</v>
      </c>
      <c r="F91" s="160" t="s">
        <v>264</v>
      </c>
      <c r="G91" s="45"/>
      <c r="H91" s="45"/>
      <c r="I91" s="45"/>
      <c r="J91" s="45"/>
      <c r="K91" s="45"/>
      <c r="L91" s="45"/>
      <c r="M91" s="45"/>
    </row>
    <row r="92" spans="1:13" x14ac:dyDescent="0.25">
      <c r="A92" s="159" t="s">
        <v>454</v>
      </c>
      <c r="B92" s="54" t="s">
        <v>277</v>
      </c>
      <c r="C92" s="58" t="s">
        <v>455</v>
      </c>
      <c r="D92" s="56" t="str">
        <f t="shared" si="0"/>
        <v>町</v>
      </c>
      <c r="E92" s="57">
        <v>55</v>
      </c>
      <c r="F92" s="160" t="s">
        <v>264</v>
      </c>
      <c r="G92" s="45"/>
      <c r="H92" s="45"/>
      <c r="I92" s="45"/>
      <c r="J92" s="45"/>
      <c r="K92" s="45"/>
      <c r="L92" s="45"/>
      <c r="M92" s="45"/>
    </row>
    <row r="93" spans="1:13" x14ac:dyDescent="0.25">
      <c r="A93" s="159" t="s">
        <v>456</v>
      </c>
      <c r="B93" s="54" t="s">
        <v>277</v>
      </c>
      <c r="C93" s="58" t="s">
        <v>457</v>
      </c>
      <c r="D93" s="56" t="str">
        <f t="shared" si="0"/>
        <v>町</v>
      </c>
      <c r="E93" s="57">
        <v>44</v>
      </c>
      <c r="F93" s="160" t="s">
        <v>264</v>
      </c>
      <c r="G93" s="45"/>
      <c r="H93" s="45"/>
      <c r="I93" s="45"/>
      <c r="J93" s="45"/>
      <c r="K93" s="45"/>
      <c r="L93" s="45"/>
      <c r="M93" s="45"/>
    </row>
    <row r="94" spans="1:13" x14ac:dyDescent="0.25">
      <c r="A94" s="159" t="s">
        <v>458</v>
      </c>
      <c r="B94" s="54" t="s">
        <v>277</v>
      </c>
      <c r="C94" s="58" t="s">
        <v>459</v>
      </c>
      <c r="D94" s="56" t="str">
        <f t="shared" si="0"/>
        <v>町</v>
      </c>
      <c r="E94" s="57">
        <v>37</v>
      </c>
      <c r="F94" s="160" t="s">
        <v>264</v>
      </c>
      <c r="G94" s="45"/>
      <c r="H94" s="45"/>
      <c r="I94" s="45"/>
      <c r="J94" s="45"/>
      <c r="K94" s="45"/>
      <c r="L94" s="45"/>
      <c r="M94" s="45"/>
    </row>
    <row r="95" spans="1:13" x14ac:dyDescent="0.25">
      <c r="A95" s="159" t="s">
        <v>460</v>
      </c>
      <c r="B95" s="54" t="s">
        <v>277</v>
      </c>
      <c r="C95" s="58" t="s">
        <v>461</v>
      </c>
      <c r="D95" s="56" t="str">
        <f t="shared" si="0"/>
        <v>町</v>
      </c>
      <c r="E95" s="57">
        <v>59</v>
      </c>
      <c r="F95" s="160" t="s">
        <v>264</v>
      </c>
      <c r="G95" s="45"/>
      <c r="H95" s="45"/>
      <c r="I95" s="45"/>
      <c r="J95" s="45"/>
      <c r="K95" s="45"/>
      <c r="L95" s="45"/>
      <c r="M95" s="45"/>
    </row>
    <row r="96" spans="1:13" x14ac:dyDescent="0.25">
      <c r="A96" s="159" t="s">
        <v>462</v>
      </c>
      <c r="B96" s="54" t="s">
        <v>277</v>
      </c>
      <c r="C96" s="58" t="s">
        <v>463</v>
      </c>
      <c r="D96" s="56" t="str">
        <f t="shared" si="0"/>
        <v>町</v>
      </c>
      <c r="E96" s="57">
        <v>57</v>
      </c>
      <c r="F96" s="160" t="s">
        <v>264</v>
      </c>
      <c r="G96" s="45"/>
      <c r="H96" s="45"/>
      <c r="I96" s="45"/>
      <c r="J96" s="45"/>
      <c r="K96" s="45"/>
      <c r="L96" s="45"/>
      <c r="M96" s="45"/>
    </row>
    <row r="97" spans="1:13" x14ac:dyDescent="0.25">
      <c r="A97" s="159" t="s">
        <v>464</v>
      </c>
      <c r="B97" s="54" t="s">
        <v>277</v>
      </c>
      <c r="C97" s="58" t="s">
        <v>465</v>
      </c>
      <c r="D97" s="56" t="str">
        <f t="shared" si="0"/>
        <v>町</v>
      </c>
      <c r="E97" s="57">
        <v>89</v>
      </c>
      <c r="F97" s="160" t="s">
        <v>264</v>
      </c>
      <c r="G97" s="45"/>
      <c r="H97" s="45"/>
      <c r="I97" s="45"/>
      <c r="J97" s="45"/>
      <c r="K97" s="45"/>
      <c r="L97" s="45"/>
      <c r="M97" s="45"/>
    </row>
    <row r="98" spans="1:13" x14ac:dyDescent="0.25">
      <c r="A98" s="159" t="s">
        <v>466</v>
      </c>
      <c r="B98" s="54" t="s">
        <v>277</v>
      </c>
      <c r="C98" s="58" t="s">
        <v>467</v>
      </c>
      <c r="D98" s="56" t="str">
        <f t="shared" si="0"/>
        <v>町</v>
      </c>
      <c r="E98" s="57">
        <v>58</v>
      </c>
      <c r="F98" s="160" t="s">
        <v>264</v>
      </c>
      <c r="G98" s="45"/>
      <c r="H98" s="45"/>
      <c r="I98" s="45"/>
      <c r="J98" s="45"/>
      <c r="K98" s="45"/>
      <c r="L98" s="45"/>
      <c r="M98" s="45"/>
    </row>
    <row r="99" spans="1:13" x14ac:dyDescent="0.25">
      <c r="A99" s="159" t="s">
        <v>468</v>
      </c>
      <c r="B99" s="54" t="s">
        <v>277</v>
      </c>
      <c r="C99" s="58" t="s">
        <v>469</v>
      </c>
      <c r="D99" s="56" t="str">
        <f t="shared" si="0"/>
        <v>町</v>
      </c>
      <c r="E99" s="57">
        <v>55</v>
      </c>
      <c r="F99" s="160" t="s">
        <v>264</v>
      </c>
      <c r="G99" s="45"/>
      <c r="H99" s="45"/>
      <c r="I99" s="45"/>
      <c r="J99" s="45"/>
      <c r="K99" s="45"/>
      <c r="L99" s="45"/>
      <c r="M99" s="45"/>
    </row>
    <row r="100" spans="1:13" x14ac:dyDescent="0.25">
      <c r="A100" s="159" t="s">
        <v>470</v>
      </c>
      <c r="B100" s="54" t="s">
        <v>277</v>
      </c>
      <c r="C100" s="58" t="s">
        <v>471</v>
      </c>
      <c r="D100" s="56" t="str">
        <f t="shared" si="0"/>
        <v>町</v>
      </c>
      <c r="E100" s="57">
        <v>37</v>
      </c>
      <c r="F100" s="160" t="s">
        <v>264</v>
      </c>
      <c r="G100" s="45"/>
      <c r="H100" s="45"/>
      <c r="I100" s="45"/>
      <c r="J100" s="45"/>
      <c r="K100" s="45"/>
      <c r="L100" s="45"/>
      <c r="M100" s="45"/>
    </row>
    <row r="101" spans="1:13" x14ac:dyDescent="0.25">
      <c r="A101" s="159" t="s">
        <v>472</v>
      </c>
      <c r="B101" s="54" t="s">
        <v>277</v>
      </c>
      <c r="C101" s="58" t="s">
        <v>473</v>
      </c>
      <c r="D101" s="56" t="str">
        <f t="shared" si="0"/>
        <v>村</v>
      </c>
      <c r="E101" s="57">
        <v>33</v>
      </c>
      <c r="F101" s="160" t="s">
        <v>264</v>
      </c>
      <c r="G101" s="45"/>
      <c r="H101" s="45"/>
      <c r="I101" s="45"/>
      <c r="J101" s="45"/>
      <c r="K101" s="45"/>
      <c r="L101" s="45"/>
      <c r="M101" s="45"/>
    </row>
    <row r="102" spans="1:13" x14ac:dyDescent="0.25">
      <c r="A102" s="159" t="s">
        <v>474</v>
      </c>
      <c r="B102" s="54" t="s">
        <v>277</v>
      </c>
      <c r="C102" s="58" t="s">
        <v>475</v>
      </c>
      <c r="D102" s="56" t="str">
        <f t="shared" si="0"/>
        <v>町</v>
      </c>
      <c r="E102" s="57">
        <v>41</v>
      </c>
      <c r="F102" s="160" t="s">
        <v>264</v>
      </c>
      <c r="G102" s="45"/>
      <c r="H102" s="45"/>
      <c r="I102" s="45"/>
      <c r="J102" s="45"/>
      <c r="K102" s="45"/>
      <c r="L102" s="45"/>
      <c r="M102" s="45"/>
    </row>
    <row r="103" spans="1:13" x14ac:dyDescent="0.25">
      <c r="A103" s="159" t="s">
        <v>476</v>
      </c>
      <c r="B103" s="54" t="s">
        <v>277</v>
      </c>
      <c r="C103" s="58" t="s">
        <v>477</v>
      </c>
      <c r="D103" s="56" t="str">
        <f t="shared" si="0"/>
        <v>町</v>
      </c>
      <c r="E103" s="57">
        <v>39</v>
      </c>
      <c r="F103" s="160" t="s">
        <v>264</v>
      </c>
      <c r="G103" s="45"/>
      <c r="H103" s="45"/>
      <c r="I103" s="45"/>
      <c r="J103" s="45"/>
      <c r="K103" s="45"/>
      <c r="L103" s="45"/>
      <c r="M103" s="45"/>
    </row>
    <row r="104" spans="1:13" x14ac:dyDescent="0.25">
      <c r="A104" s="159" t="s">
        <v>478</v>
      </c>
      <c r="B104" s="54" t="s">
        <v>277</v>
      </c>
      <c r="C104" s="58" t="s">
        <v>479</v>
      </c>
      <c r="D104" s="56" t="str">
        <f t="shared" si="0"/>
        <v>町</v>
      </c>
      <c r="E104" s="57">
        <v>49</v>
      </c>
      <c r="F104" s="160" t="s">
        <v>264</v>
      </c>
      <c r="G104" s="45"/>
      <c r="H104" s="45"/>
      <c r="I104" s="45"/>
      <c r="J104" s="45"/>
      <c r="K104" s="45"/>
      <c r="L104" s="45"/>
      <c r="M104" s="45"/>
    </row>
    <row r="105" spans="1:13" x14ac:dyDescent="0.25">
      <c r="A105" s="159" t="s">
        <v>480</v>
      </c>
      <c r="B105" s="54" t="s">
        <v>277</v>
      </c>
      <c r="C105" s="58" t="s">
        <v>481</v>
      </c>
      <c r="D105" s="56" t="str">
        <f t="shared" si="0"/>
        <v>町</v>
      </c>
      <c r="E105" s="57">
        <v>60</v>
      </c>
      <c r="F105" s="160" t="s">
        <v>264</v>
      </c>
      <c r="G105" s="45"/>
      <c r="H105" s="45"/>
      <c r="I105" s="45"/>
      <c r="J105" s="45"/>
      <c r="K105" s="45"/>
      <c r="L105" s="45"/>
      <c r="M105" s="45"/>
    </row>
    <row r="106" spans="1:13" x14ac:dyDescent="0.25">
      <c r="A106" s="159" t="s">
        <v>482</v>
      </c>
      <c r="B106" s="54" t="s">
        <v>277</v>
      </c>
      <c r="C106" s="58" t="s">
        <v>483</v>
      </c>
      <c r="D106" s="56" t="str">
        <f t="shared" si="0"/>
        <v>村</v>
      </c>
      <c r="E106" s="57">
        <v>20</v>
      </c>
      <c r="F106" s="160" t="s">
        <v>264</v>
      </c>
      <c r="G106" s="45"/>
      <c r="H106" s="45"/>
      <c r="I106" s="45"/>
      <c r="J106" s="45"/>
      <c r="K106" s="45"/>
      <c r="L106" s="45"/>
      <c r="M106" s="45"/>
    </row>
    <row r="107" spans="1:13" x14ac:dyDescent="0.25">
      <c r="A107" s="159" t="s">
        <v>484</v>
      </c>
      <c r="B107" s="54" t="s">
        <v>277</v>
      </c>
      <c r="C107" s="58" t="s">
        <v>485</v>
      </c>
      <c r="D107" s="56" t="str">
        <f t="shared" si="0"/>
        <v>町</v>
      </c>
      <c r="E107" s="57">
        <v>36</v>
      </c>
      <c r="F107" s="160" t="s">
        <v>264</v>
      </c>
      <c r="G107" s="45"/>
      <c r="H107" s="45"/>
      <c r="I107" s="45"/>
      <c r="J107" s="45"/>
      <c r="K107" s="45"/>
      <c r="L107" s="45"/>
      <c r="M107" s="45"/>
    </row>
    <row r="108" spans="1:13" x14ac:dyDescent="0.25">
      <c r="A108" s="159" t="s">
        <v>486</v>
      </c>
      <c r="B108" s="54" t="s">
        <v>277</v>
      </c>
      <c r="C108" s="58" t="s">
        <v>487</v>
      </c>
      <c r="D108" s="56" t="str">
        <f t="shared" si="0"/>
        <v>町</v>
      </c>
      <c r="E108" s="57">
        <v>38</v>
      </c>
      <c r="F108" s="160" t="s">
        <v>264</v>
      </c>
      <c r="G108" s="45"/>
      <c r="H108" s="45"/>
      <c r="I108" s="45"/>
      <c r="J108" s="45"/>
      <c r="K108" s="45"/>
      <c r="L108" s="45"/>
      <c r="M108" s="45"/>
    </row>
    <row r="109" spans="1:13" x14ac:dyDescent="0.25">
      <c r="A109" s="159" t="s">
        <v>488</v>
      </c>
      <c r="B109" s="54" t="s">
        <v>277</v>
      </c>
      <c r="C109" s="58" t="s">
        <v>489</v>
      </c>
      <c r="D109" s="56" t="str">
        <f t="shared" si="0"/>
        <v>町</v>
      </c>
      <c r="E109" s="57">
        <v>50</v>
      </c>
      <c r="F109" s="160" t="s">
        <v>264</v>
      </c>
      <c r="G109" s="45"/>
      <c r="H109" s="45"/>
      <c r="I109" s="45"/>
      <c r="J109" s="45"/>
      <c r="K109" s="45"/>
      <c r="L109" s="45"/>
      <c r="M109" s="45"/>
    </row>
    <row r="110" spans="1:13" x14ac:dyDescent="0.25">
      <c r="A110" s="159" t="s">
        <v>490</v>
      </c>
      <c r="B110" s="54" t="s">
        <v>277</v>
      </c>
      <c r="C110" s="58" t="s">
        <v>491</v>
      </c>
      <c r="D110" s="56" t="str">
        <f t="shared" si="0"/>
        <v>町</v>
      </c>
      <c r="E110" s="57">
        <v>42</v>
      </c>
      <c r="F110" s="160" t="s">
        <v>264</v>
      </c>
      <c r="G110" s="45"/>
      <c r="H110" s="45"/>
      <c r="I110" s="45"/>
      <c r="J110" s="45"/>
      <c r="K110" s="45"/>
      <c r="L110" s="45"/>
      <c r="M110" s="45"/>
    </row>
    <row r="111" spans="1:13" x14ac:dyDescent="0.25">
      <c r="A111" s="159" t="s">
        <v>492</v>
      </c>
      <c r="B111" s="54" t="s">
        <v>277</v>
      </c>
      <c r="C111" s="58" t="s">
        <v>493</v>
      </c>
      <c r="D111" s="56" t="str">
        <f t="shared" si="0"/>
        <v>町</v>
      </c>
      <c r="E111" s="57">
        <v>37</v>
      </c>
      <c r="F111" s="160" t="s">
        <v>264</v>
      </c>
      <c r="G111" s="45"/>
      <c r="H111" s="45"/>
      <c r="I111" s="45"/>
      <c r="J111" s="45"/>
      <c r="K111" s="45"/>
      <c r="L111" s="45"/>
      <c r="M111" s="45"/>
    </row>
    <row r="112" spans="1:13" x14ac:dyDescent="0.25">
      <c r="A112" s="159" t="s">
        <v>494</v>
      </c>
      <c r="B112" s="54" t="s">
        <v>277</v>
      </c>
      <c r="C112" s="58" t="s">
        <v>495</v>
      </c>
      <c r="D112" s="56" t="str">
        <f t="shared" si="0"/>
        <v>町</v>
      </c>
      <c r="E112" s="57">
        <v>71</v>
      </c>
      <c r="F112" s="160" t="s">
        <v>264</v>
      </c>
      <c r="G112" s="45"/>
      <c r="H112" s="45"/>
      <c r="I112" s="45"/>
      <c r="J112" s="45"/>
      <c r="K112" s="45"/>
      <c r="L112" s="45"/>
      <c r="M112" s="45"/>
    </row>
    <row r="113" spans="1:13" x14ac:dyDescent="0.25">
      <c r="A113" s="159" t="s">
        <v>496</v>
      </c>
      <c r="B113" s="54" t="s">
        <v>277</v>
      </c>
      <c r="C113" s="58" t="s">
        <v>497</v>
      </c>
      <c r="D113" s="56" t="str">
        <f t="shared" si="0"/>
        <v>村</v>
      </c>
      <c r="E113" s="57">
        <v>25</v>
      </c>
      <c r="F113" s="160" t="s">
        <v>264</v>
      </c>
      <c r="G113" s="45"/>
      <c r="H113" s="45"/>
      <c r="I113" s="45"/>
      <c r="J113" s="45"/>
      <c r="K113" s="45"/>
      <c r="L113" s="45"/>
      <c r="M113" s="45"/>
    </row>
    <row r="114" spans="1:13" x14ac:dyDescent="0.25">
      <c r="A114" s="159" t="s">
        <v>498</v>
      </c>
      <c r="B114" s="54" t="s">
        <v>277</v>
      </c>
      <c r="C114" s="58" t="s">
        <v>499</v>
      </c>
      <c r="D114" s="56" t="str">
        <f t="shared" si="0"/>
        <v>町</v>
      </c>
      <c r="E114" s="57">
        <v>37</v>
      </c>
      <c r="F114" s="160" t="s">
        <v>264</v>
      </c>
      <c r="G114" s="45"/>
      <c r="H114" s="45"/>
      <c r="I114" s="45"/>
      <c r="J114" s="45"/>
      <c r="K114" s="45"/>
      <c r="L114" s="45"/>
      <c r="M114" s="45"/>
    </row>
    <row r="115" spans="1:13" x14ac:dyDescent="0.25">
      <c r="A115" s="159" t="s">
        <v>500</v>
      </c>
      <c r="B115" s="54" t="s">
        <v>277</v>
      </c>
      <c r="C115" s="58" t="s">
        <v>501</v>
      </c>
      <c r="D115" s="56" t="str">
        <f t="shared" si="0"/>
        <v>町</v>
      </c>
      <c r="E115" s="57">
        <v>43</v>
      </c>
      <c r="F115" s="160" t="s">
        <v>264</v>
      </c>
      <c r="G115" s="45"/>
      <c r="H115" s="45"/>
      <c r="I115" s="45"/>
      <c r="J115" s="45"/>
      <c r="K115" s="45"/>
      <c r="L115" s="45"/>
      <c r="M115" s="45"/>
    </row>
    <row r="116" spans="1:13" x14ac:dyDescent="0.25">
      <c r="A116" s="159" t="s">
        <v>502</v>
      </c>
      <c r="B116" s="54" t="s">
        <v>277</v>
      </c>
      <c r="C116" s="58" t="s">
        <v>503</v>
      </c>
      <c r="D116" s="56" t="str">
        <f t="shared" si="0"/>
        <v>村</v>
      </c>
      <c r="E116" s="57">
        <v>37</v>
      </c>
      <c r="F116" s="160" t="s">
        <v>264</v>
      </c>
      <c r="G116" s="45"/>
      <c r="H116" s="45"/>
      <c r="I116" s="45"/>
      <c r="J116" s="45"/>
      <c r="K116" s="45"/>
      <c r="L116" s="45"/>
      <c r="M116" s="45"/>
    </row>
    <row r="117" spans="1:13" x14ac:dyDescent="0.25">
      <c r="A117" s="159" t="s">
        <v>504</v>
      </c>
      <c r="B117" s="54" t="s">
        <v>277</v>
      </c>
      <c r="C117" s="58" t="s">
        <v>505</v>
      </c>
      <c r="D117" s="56" t="str">
        <f t="shared" si="0"/>
        <v>町</v>
      </c>
      <c r="E117" s="57">
        <v>51</v>
      </c>
      <c r="F117" s="160" t="s">
        <v>264</v>
      </c>
      <c r="G117" s="45"/>
      <c r="H117" s="45"/>
      <c r="I117" s="45"/>
      <c r="J117" s="45"/>
      <c r="K117" s="45"/>
      <c r="L117" s="45"/>
      <c r="M117" s="45"/>
    </row>
    <row r="118" spans="1:13" x14ac:dyDescent="0.25">
      <c r="A118" s="159" t="s">
        <v>506</v>
      </c>
      <c r="B118" s="54" t="s">
        <v>277</v>
      </c>
      <c r="C118" s="58" t="s">
        <v>507</v>
      </c>
      <c r="D118" s="56" t="str">
        <f t="shared" si="0"/>
        <v>町</v>
      </c>
      <c r="E118" s="57">
        <v>34</v>
      </c>
      <c r="F118" s="160" t="s">
        <v>264</v>
      </c>
      <c r="G118" s="45"/>
      <c r="H118" s="45"/>
      <c r="I118" s="45"/>
      <c r="J118" s="45"/>
      <c r="K118" s="45"/>
      <c r="L118" s="45"/>
      <c r="M118" s="45"/>
    </row>
    <row r="119" spans="1:13" x14ac:dyDescent="0.25">
      <c r="A119" s="159" t="s">
        <v>508</v>
      </c>
      <c r="B119" s="54" t="s">
        <v>277</v>
      </c>
      <c r="C119" s="58" t="s">
        <v>509</v>
      </c>
      <c r="D119" s="56" t="str">
        <f t="shared" si="0"/>
        <v>町</v>
      </c>
      <c r="E119" s="57">
        <v>102</v>
      </c>
      <c r="F119" s="160" t="s">
        <v>265</v>
      </c>
      <c r="G119" s="45"/>
      <c r="H119" s="45"/>
      <c r="I119" s="45"/>
      <c r="J119" s="45"/>
      <c r="K119" s="45"/>
      <c r="L119" s="45"/>
      <c r="M119" s="45"/>
    </row>
    <row r="120" spans="1:13" x14ac:dyDescent="0.25">
      <c r="A120" s="159" t="s">
        <v>510</v>
      </c>
      <c r="B120" s="54" t="s">
        <v>277</v>
      </c>
      <c r="C120" s="58" t="s">
        <v>511</v>
      </c>
      <c r="D120" s="56" t="str">
        <f t="shared" si="0"/>
        <v>町</v>
      </c>
      <c r="E120" s="57">
        <v>50</v>
      </c>
      <c r="F120" s="160" t="s">
        <v>264</v>
      </c>
      <c r="G120" s="45"/>
      <c r="H120" s="45"/>
      <c r="I120" s="45"/>
      <c r="J120" s="45"/>
      <c r="K120" s="45"/>
      <c r="L120" s="45"/>
      <c r="M120" s="45"/>
    </row>
    <row r="121" spans="1:13" x14ac:dyDescent="0.25">
      <c r="A121" s="159" t="s">
        <v>512</v>
      </c>
      <c r="B121" s="54" t="s">
        <v>277</v>
      </c>
      <c r="C121" s="58" t="s">
        <v>513</v>
      </c>
      <c r="D121" s="56" t="str">
        <f t="shared" si="0"/>
        <v>町</v>
      </c>
      <c r="E121" s="57">
        <v>37</v>
      </c>
      <c r="F121" s="160" t="s">
        <v>264</v>
      </c>
      <c r="G121" s="45"/>
      <c r="H121" s="45"/>
      <c r="I121" s="45"/>
      <c r="J121" s="45"/>
      <c r="K121" s="45"/>
      <c r="L121" s="45"/>
      <c r="M121" s="45"/>
    </row>
    <row r="122" spans="1:13" x14ac:dyDescent="0.25">
      <c r="A122" s="159" t="s">
        <v>514</v>
      </c>
      <c r="B122" s="54" t="s">
        <v>277</v>
      </c>
      <c r="C122" s="58" t="s">
        <v>515</v>
      </c>
      <c r="D122" s="56" t="str">
        <f t="shared" si="0"/>
        <v>町</v>
      </c>
      <c r="E122" s="57">
        <v>40</v>
      </c>
      <c r="F122" s="160" t="s">
        <v>264</v>
      </c>
      <c r="G122" s="45"/>
      <c r="H122" s="45"/>
      <c r="I122" s="45"/>
      <c r="J122" s="45"/>
      <c r="K122" s="45"/>
      <c r="L122" s="45"/>
      <c r="M122" s="45"/>
    </row>
    <row r="123" spans="1:13" x14ac:dyDescent="0.25">
      <c r="A123" s="159" t="s">
        <v>516</v>
      </c>
      <c r="B123" s="54" t="s">
        <v>277</v>
      </c>
      <c r="C123" s="58" t="s">
        <v>517</v>
      </c>
      <c r="D123" s="56" t="str">
        <f t="shared" si="0"/>
        <v>町</v>
      </c>
      <c r="E123" s="57">
        <v>41</v>
      </c>
      <c r="F123" s="160" t="s">
        <v>264</v>
      </c>
      <c r="G123" s="45"/>
      <c r="H123" s="45"/>
      <c r="I123" s="45"/>
      <c r="J123" s="45"/>
      <c r="K123" s="45"/>
      <c r="L123" s="45"/>
      <c r="M123" s="45"/>
    </row>
    <row r="124" spans="1:13" x14ac:dyDescent="0.25">
      <c r="A124" s="159" t="s">
        <v>518</v>
      </c>
      <c r="B124" s="54" t="s">
        <v>277</v>
      </c>
      <c r="C124" s="58" t="s">
        <v>519</v>
      </c>
      <c r="D124" s="56" t="str">
        <f t="shared" si="0"/>
        <v>町</v>
      </c>
      <c r="E124" s="57">
        <v>41</v>
      </c>
      <c r="F124" s="160" t="s">
        <v>264</v>
      </c>
      <c r="G124" s="45"/>
      <c r="H124" s="45"/>
      <c r="I124" s="45"/>
      <c r="J124" s="45"/>
      <c r="K124" s="45"/>
      <c r="L124" s="45"/>
      <c r="M124" s="45"/>
    </row>
    <row r="125" spans="1:13" x14ac:dyDescent="0.25">
      <c r="A125" s="159" t="s">
        <v>520</v>
      </c>
      <c r="B125" s="54" t="s">
        <v>277</v>
      </c>
      <c r="C125" s="58" t="s">
        <v>521</v>
      </c>
      <c r="D125" s="56" t="str">
        <f t="shared" si="0"/>
        <v>町</v>
      </c>
      <c r="E125" s="57">
        <v>91</v>
      </c>
      <c r="F125" s="160" t="s">
        <v>264</v>
      </c>
      <c r="G125" s="45"/>
      <c r="H125" s="45"/>
      <c r="I125" s="45"/>
      <c r="J125" s="45"/>
      <c r="K125" s="45"/>
      <c r="L125" s="45"/>
      <c r="M125" s="45"/>
    </row>
    <row r="126" spans="1:13" x14ac:dyDescent="0.25">
      <c r="A126" s="159" t="s">
        <v>522</v>
      </c>
      <c r="B126" s="54" t="s">
        <v>277</v>
      </c>
      <c r="C126" s="58" t="s">
        <v>523</v>
      </c>
      <c r="D126" s="56" t="str">
        <f t="shared" si="0"/>
        <v>町</v>
      </c>
      <c r="E126" s="57">
        <v>64</v>
      </c>
      <c r="F126" s="160" t="s">
        <v>264</v>
      </c>
      <c r="G126" s="45"/>
      <c r="H126" s="45"/>
      <c r="I126" s="45"/>
      <c r="J126" s="45"/>
      <c r="K126" s="45"/>
      <c r="L126" s="45"/>
      <c r="M126" s="45"/>
    </row>
    <row r="127" spans="1:13" x14ac:dyDescent="0.25">
      <c r="A127" s="159" t="s">
        <v>524</v>
      </c>
      <c r="B127" s="54" t="s">
        <v>277</v>
      </c>
      <c r="C127" s="58" t="s">
        <v>525</v>
      </c>
      <c r="D127" s="56" t="str">
        <f t="shared" si="0"/>
        <v>町</v>
      </c>
      <c r="E127" s="57">
        <v>65</v>
      </c>
      <c r="F127" s="160" t="s">
        <v>264</v>
      </c>
      <c r="G127" s="45"/>
      <c r="H127" s="45"/>
      <c r="I127" s="45"/>
      <c r="J127" s="45"/>
      <c r="K127" s="45"/>
      <c r="L127" s="45"/>
      <c r="M127" s="45"/>
    </row>
    <row r="128" spans="1:13" x14ac:dyDescent="0.25">
      <c r="A128" s="159" t="s">
        <v>526</v>
      </c>
      <c r="B128" s="54" t="s">
        <v>277</v>
      </c>
      <c r="C128" s="58" t="s">
        <v>527</v>
      </c>
      <c r="D128" s="56" t="str">
        <f t="shared" si="0"/>
        <v>町</v>
      </c>
      <c r="E128" s="57">
        <v>42</v>
      </c>
      <c r="F128" s="160" t="s">
        <v>264</v>
      </c>
      <c r="G128" s="45"/>
      <c r="H128" s="45"/>
      <c r="I128" s="45"/>
      <c r="J128" s="45"/>
      <c r="K128" s="45"/>
      <c r="L128" s="45"/>
      <c r="M128" s="45"/>
    </row>
    <row r="129" spans="1:13" x14ac:dyDescent="0.25">
      <c r="A129" s="159" t="s">
        <v>528</v>
      </c>
      <c r="B129" s="54" t="s">
        <v>277</v>
      </c>
      <c r="C129" s="58" t="s">
        <v>529</v>
      </c>
      <c r="D129" s="56" t="str">
        <f t="shared" si="0"/>
        <v>町</v>
      </c>
      <c r="E129" s="57">
        <v>41</v>
      </c>
      <c r="F129" s="160" t="s">
        <v>264</v>
      </c>
      <c r="G129" s="45"/>
      <c r="H129" s="45"/>
      <c r="I129" s="45"/>
      <c r="J129" s="45"/>
      <c r="K129" s="45"/>
      <c r="L129" s="45"/>
      <c r="M129" s="45"/>
    </row>
    <row r="130" spans="1:13" x14ac:dyDescent="0.25">
      <c r="A130" s="159" t="s">
        <v>530</v>
      </c>
      <c r="B130" s="54" t="s">
        <v>277</v>
      </c>
      <c r="C130" s="58" t="s">
        <v>531</v>
      </c>
      <c r="D130" s="56" t="str">
        <f t="shared" si="0"/>
        <v>町</v>
      </c>
      <c r="E130" s="57">
        <v>50</v>
      </c>
      <c r="F130" s="160" t="s">
        <v>264</v>
      </c>
      <c r="G130" s="45"/>
      <c r="H130" s="45"/>
      <c r="I130" s="45"/>
      <c r="J130" s="45"/>
      <c r="K130" s="45"/>
      <c r="L130" s="45"/>
      <c r="M130" s="45"/>
    </row>
    <row r="131" spans="1:13" x14ac:dyDescent="0.25">
      <c r="A131" s="159" t="s">
        <v>532</v>
      </c>
      <c r="B131" s="54" t="s">
        <v>277</v>
      </c>
      <c r="C131" s="58" t="s">
        <v>533</v>
      </c>
      <c r="D131" s="56" t="str">
        <f t="shared" si="0"/>
        <v>町</v>
      </c>
      <c r="E131" s="57">
        <v>38</v>
      </c>
      <c r="F131" s="160" t="s">
        <v>264</v>
      </c>
      <c r="G131" s="45"/>
      <c r="H131" s="45"/>
      <c r="I131" s="45"/>
      <c r="J131" s="45"/>
      <c r="K131" s="45"/>
      <c r="L131" s="45"/>
      <c r="M131" s="45"/>
    </row>
    <row r="132" spans="1:13" x14ac:dyDescent="0.25">
      <c r="A132" s="159" t="s">
        <v>534</v>
      </c>
      <c r="B132" s="54" t="s">
        <v>277</v>
      </c>
      <c r="C132" s="58" t="s">
        <v>535</v>
      </c>
      <c r="D132" s="56" t="str">
        <f t="shared" si="0"/>
        <v>町</v>
      </c>
      <c r="E132" s="57">
        <v>54</v>
      </c>
      <c r="F132" s="160" t="s">
        <v>264</v>
      </c>
      <c r="G132" s="45"/>
      <c r="H132" s="45"/>
      <c r="I132" s="45"/>
      <c r="J132" s="45"/>
      <c r="K132" s="45"/>
      <c r="L132" s="45"/>
      <c r="M132" s="45"/>
    </row>
    <row r="133" spans="1:13" x14ac:dyDescent="0.25">
      <c r="A133" s="159" t="s">
        <v>536</v>
      </c>
      <c r="B133" s="54" t="s">
        <v>277</v>
      </c>
      <c r="C133" s="58" t="s">
        <v>537</v>
      </c>
      <c r="D133" s="56" t="str">
        <f t="shared" si="0"/>
        <v>町</v>
      </c>
      <c r="E133" s="57">
        <v>116</v>
      </c>
      <c r="F133" s="160" t="s">
        <v>265</v>
      </c>
      <c r="G133" s="45"/>
      <c r="H133" s="45"/>
      <c r="I133" s="45"/>
      <c r="J133" s="45"/>
      <c r="K133" s="45"/>
      <c r="L133" s="45"/>
      <c r="M133" s="45"/>
    </row>
    <row r="134" spans="1:13" x14ac:dyDescent="0.25">
      <c r="A134" s="159" t="s">
        <v>538</v>
      </c>
      <c r="B134" s="54" t="s">
        <v>277</v>
      </c>
      <c r="C134" s="58" t="s">
        <v>539</v>
      </c>
      <c r="D134" s="56" t="str">
        <f t="shared" si="0"/>
        <v>町</v>
      </c>
      <c r="E134" s="57">
        <v>73</v>
      </c>
      <c r="F134" s="160" t="s">
        <v>264</v>
      </c>
      <c r="G134" s="45"/>
      <c r="H134" s="45"/>
      <c r="I134" s="45"/>
      <c r="J134" s="45"/>
      <c r="K134" s="45"/>
      <c r="L134" s="45"/>
      <c r="M134" s="45"/>
    </row>
    <row r="135" spans="1:13" x14ac:dyDescent="0.25">
      <c r="A135" s="159" t="s">
        <v>540</v>
      </c>
      <c r="B135" s="54" t="s">
        <v>277</v>
      </c>
      <c r="C135" s="58" t="s">
        <v>541</v>
      </c>
      <c r="D135" s="56" t="str">
        <f t="shared" si="0"/>
        <v>町</v>
      </c>
      <c r="E135" s="57">
        <v>47</v>
      </c>
      <c r="F135" s="160" t="s">
        <v>264</v>
      </c>
      <c r="G135" s="45"/>
      <c r="H135" s="45"/>
      <c r="I135" s="45"/>
      <c r="J135" s="45"/>
      <c r="K135" s="45"/>
      <c r="L135" s="45"/>
      <c r="M135" s="45"/>
    </row>
    <row r="136" spans="1:13" x14ac:dyDescent="0.25">
      <c r="A136" s="159" t="s">
        <v>542</v>
      </c>
      <c r="B136" s="54" t="s">
        <v>277</v>
      </c>
      <c r="C136" s="58" t="s">
        <v>543</v>
      </c>
      <c r="D136" s="56" t="str">
        <f t="shared" si="0"/>
        <v>町</v>
      </c>
      <c r="E136" s="57">
        <v>42</v>
      </c>
      <c r="F136" s="160" t="s">
        <v>264</v>
      </c>
      <c r="G136" s="45"/>
      <c r="H136" s="45"/>
      <c r="I136" s="45"/>
      <c r="J136" s="45"/>
      <c r="K136" s="45"/>
      <c r="L136" s="45"/>
      <c r="M136" s="45"/>
    </row>
    <row r="137" spans="1:13" x14ac:dyDescent="0.25">
      <c r="A137" s="159" t="s">
        <v>544</v>
      </c>
      <c r="B137" s="54" t="s">
        <v>277</v>
      </c>
      <c r="C137" s="58" t="s">
        <v>545</v>
      </c>
      <c r="D137" s="56" t="str">
        <f t="shared" si="0"/>
        <v>村</v>
      </c>
      <c r="E137" s="57">
        <v>25</v>
      </c>
      <c r="F137" s="160" t="s">
        <v>264</v>
      </c>
      <c r="G137" s="45"/>
      <c r="H137" s="45"/>
      <c r="I137" s="45"/>
      <c r="J137" s="45"/>
      <c r="K137" s="45"/>
      <c r="L137" s="45"/>
      <c r="M137" s="45"/>
    </row>
    <row r="138" spans="1:13" x14ac:dyDescent="0.25">
      <c r="A138" s="159" t="s">
        <v>546</v>
      </c>
      <c r="B138" s="54" t="s">
        <v>277</v>
      </c>
      <c r="C138" s="58" t="s">
        <v>547</v>
      </c>
      <c r="D138" s="56" t="str">
        <f t="shared" si="0"/>
        <v>町</v>
      </c>
      <c r="E138" s="57">
        <v>54</v>
      </c>
      <c r="F138" s="160" t="s">
        <v>264</v>
      </c>
      <c r="G138" s="45"/>
      <c r="H138" s="45"/>
      <c r="I138" s="45"/>
      <c r="J138" s="45"/>
      <c r="K138" s="45"/>
      <c r="L138" s="45"/>
      <c r="M138" s="45"/>
    </row>
    <row r="139" spans="1:13" x14ac:dyDescent="0.25">
      <c r="A139" s="159" t="s">
        <v>548</v>
      </c>
      <c r="B139" s="54" t="s">
        <v>277</v>
      </c>
      <c r="C139" s="58" t="s">
        <v>549</v>
      </c>
      <c r="D139" s="56" t="str">
        <f t="shared" si="0"/>
        <v>町</v>
      </c>
      <c r="E139" s="57">
        <v>81</v>
      </c>
      <c r="F139" s="160" t="s">
        <v>264</v>
      </c>
      <c r="G139" s="45"/>
      <c r="H139" s="45"/>
      <c r="I139" s="45"/>
      <c r="J139" s="45"/>
      <c r="K139" s="45"/>
      <c r="L139" s="45"/>
      <c r="M139" s="45"/>
    </row>
    <row r="140" spans="1:13" x14ac:dyDescent="0.25">
      <c r="A140" s="159" t="s">
        <v>550</v>
      </c>
      <c r="B140" s="54" t="s">
        <v>277</v>
      </c>
      <c r="C140" s="58" t="s">
        <v>551</v>
      </c>
      <c r="D140" s="56" t="str">
        <f t="shared" si="0"/>
        <v>町</v>
      </c>
      <c r="E140" s="57">
        <v>44</v>
      </c>
      <c r="F140" s="160" t="s">
        <v>264</v>
      </c>
      <c r="G140" s="45"/>
      <c r="H140" s="45"/>
      <c r="I140" s="45"/>
      <c r="J140" s="45"/>
      <c r="K140" s="45"/>
      <c r="L140" s="45"/>
      <c r="M140" s="45"/>
    </row>
    <row r="141" spans="1:13" x14ac:dyDescent="0.25">
      <c r="A141" s="159" t="s">
        <v>552</v>
      </c>
      <c r="B141" s="54" t="s">
        <v>277</v>
      </c>
      <c r="C141" s="58" t="s">
        <v>553</v>
      </c>
      <c r="D141" s="56" t="str">
        <f t="shared" si="0"/>
        <v>町</v>
      </c>
      <c r="E141" s="57">
        <v>35</v>
      </c>
      <c r="F141" s="160" t="s">
        <v>264</v>
      </c>
      <c r="G141" s="45"/>
      <c r="H141" s="45"/>
      <c r="I141" s="45"/>
      <c r="J141" s="45"/>
      <c r="K141" s="45"/>
      <c r="L141" s="45"/>
      <c r="M141" s="45"/>
    </row>
    <row r="142" spans="1:13" x14ac:dyDescent="0.25">
      <c r="A142" s="159" t="s">
        <v>554</v>
      </c>
      <c r="B142" s="54" t="s">
        <v>277</v>
      </c>
      <c r="C142" s="58" t="s">
        <v>555</v>
      </c>
      <c r="D142" s="56" t="str">
        <f t="shared" si="0"/>
        <v>町</v>
      </c>
      <c r="E142" s="57">
        <v>88</v>
      </c>
      <c r="F142" s="160" t="s">
        <v>264</v>
      </c>
      <c r="G142" s="45"/>
      <c r="H142" s="45"/>
      <c r="I142" s="45"/>
      <c r="J142" s="45"/>
      <c r="K142" s="45"/>
      <c r="L142" s="45"/>
      <c r="M142" s="45"/>
    </row>
    <row r="143" spans="1:13" x14ac:dyDescent="0.25">
      <c r="A143" s="159" t="s">
        <v>556</v>
      </c>
      <c r="B143" s="54" t="s">
        <v>277</v>
      </c>
      <c r="C143" s="58" t="s">
        <v>557</v>
      </c>
      <c r="D143" s="56" t="str">
        <f t="shared" si="0"/>
        <v>町</v>
      </c>
      <c r="E143" s="57">
        <v>69</v>
      </c>
      <c r="F143" s="160" t="s">
        <v>264</v>
      </c>
      <c r="G143" s="45"/>
      <c r="H143" s="45"/>
      <c r="I143" s="45"/>
      <c r="J143" s="45"/>
      <c r="K143" s="45"/>
      <c r="L143" s="45"/>
      <c r="M143" s="45"/>
    </row>
    <row r="144" spans="1:13" x14ac:dyDescent="0.25">
      <c r="A144" s="159" t="s">
        <v>558</v>
      </c>
      <c r="B144" s="54" t="s">
        <v>277</v>
      </c>
      <c r="C144" s="58" t="s">
        <v>559</v>
      </c>
      <c r="D144" s="56" t="str">
        <f t="shared" si="0"/>
        <v>町</v>
      </c>
      <c r="E144" s="57">
        <v>73</v>
      </c>
      <c r="F144" s="160" t="s">
        <v>264</v>
      </c>
      <c r="G144" s="45"/>
      <c r="H144" s="45"/>
      <c r="I144" s="45"/>
      <c r="J144" s="45"/>
      <c r="K144" s="45"/>
      <c r="L144" s="45"/>
      <c r="M144" s="45"/>
    </row>
    <row r="145" spans="1:13" x14ac:dyDescent="0.25">
      <c r="A145" s="159" t="s">
        <v>560</v>
      </c>
      <c r="B145" s="54" t="s">
        <v>277</v>
      </c>
      <c r="C145" s="58" t="s">
        <v>561</v>
      </c>
      <c r="D145" s="56" t="str">
        <f t="shared" si="0"/>
        <v>町</v>
      </c>
      <c r="E145" s="57">
        <v>76</v>
      </c>
      <c r="F145" s="160" t="s">
        <v>264</v>
      </c>
      <c r="G145" s="45"/>
      <c r="H145" s="45"/>
      <c r="I145" s="45"/>
      <c r="J145" s="45"/>
      <c r="K145" s="45"/>
      <c r="L145" s="45"/>
      <c r="M145" s="45"/>
    </row>
    <row r="146" spans="1:13" x14ac:dyDescent="0.25">
      <c r="A146" s="159" t="s">
        <v>562</v>
      </c>
      <c r="B146" s="54" t="s">
        <v>277</v>
      </c>
      <c r="C146" s="58" t="s">
        <v>563</v>
      </c>
      <c r="D146" s="56" t="str">
        <f t="shared" si="0"/>
        <v>町</v>
      </c>
      <c r="E146" s="57">
        <v>73</v>
      </c>
      <c r="F146" s="160" t="s">
        <v>264</v>
      </c>
      <c r="G146" s="45"/>
      <c r="H146" s="45"/>
      <c r="I146" s="45"/>
      <c r="J146" s="45"/>
      <c r="K146" s="45"/>
      <c r="L146" s="45"/>
      <c r="M146" s="45"/>
    </row>
    <row r="147" spans="1:13" x14ac:dyDescent="0.25">
      <c r="A147" s="159" t="s">
        <v>564</v>
      </c>
      <c r="B147" s="54" t="s">
        <v>277</v>
      </c>
      <c r="C147" s="58" t="s">
        <v>565</v>
      </c>
      <c r="D147" s="56" t="str">
        <f t="shared" si="0"/>
        <v>町</v>
      </c>
      <c r="E147" s="57">
        <v>105</v>
      </c>
      <c r="F147" s="160" t="s">
        <v>265</v>
      </c>
      <c r="G147" s="45"/>
      <c r="H147" s="45"/>
      <c r="I147" s="45"/>
      <c r="J147" s="45"/>
      <c r="K147" s="45"/>
      <c r="L147" s="45"/>
      <c r="M147" s="45"/>
    </row>
    <row r="148" spans="1:13" x14ac:dyDescent="0.25">
      <c r="A148" s="159" t="s">
        <v>566</v>
      </c>
      <c r="B148" s="54" t="s">
        <v>277</v>
      </c>
      <c r="C148" s="58" t="s">
        <v>567</v>
      </c>
      <c r="D148" s="56" t="str">
        <f t="shared" si="0"/>
        <v>町</v>
      </c>
      <c r="E148" s="57">
        <v>64</v>
      </c>
      <c r="F148" s="160" t="s">
        <v>264</v>
      </c>
      <c r="G148" s="45"/>
      <c r="H148" s="45"/>
      <c r="I148" s="45"/>
      <c r="J148" s="45"/>
      <c r="K148" s="45"/>
      <c r="L148" s="45"/>
      <c r="M148" s="45"/>
    </row>
    <row r="149" spans="1:13" x14ac:dyDescent="0.25">
      <c r="A149" s="159" t="s">
        <v>568</v>
      </c>
      <c r="B149" s="54" t="s">
        <v>277</v>
      </c>
      <c r="C149" s="58" t="s">
        <v>569</v>
      </c>
      <c r="D149" s="56" t="str">
        <f t="shared" si="0"/>
        <v>町</v>
      </c>
      <c r="E149" s="57">
        <v>53</v>
      </c>
      <c r="F149" s="160" t="s">
        <v>264</v>
      </c>
      <c r="G149" s="45"/>
      <c r="H149" s="45"/>
      <c r="I149" s="45"/>
      <c r="J149" s="45"/>
      <c r="K149" s="45"/>
      <c r="L149" s="45"/>
      <c r="M149" s="45"/>
    </row>
    <row r="150" spans="1:13" x14ac:dyDescent="0.25">
      <c r="A150" s="159" t="s">
        <v>570</v>
      </c>
      <c r="B150" s="54" t="s">
        <v>277</v>
      </c>
      <c r="C150" s="58" t="s">
        <v>571</v>
      </c>
      <c r="D150" s="56" t="str">
        <f t="shared" si="0"/>
        <v>町</v>
      </c>
      <c r="E150" s="57">
        <v>81</v>
      </c>
      <c r="F150" s="160" t="s">
        <v>264</v>
      </c>
      <c r="G150" s="45"/>
      <c r="H150" s="45"/>
      <c r="I150" s="45"/>
      <c r="J150" s="45"/>
      <c r="K150" s="45"/>
      <c r="L150" s="45"/>
      <c r="M150" s="45"/>
    </row>
    <row r="151" spans="1:13" x14ac:dyDescent="0.25">
      <c r="A151" s="159" t="s">
        <v>572</v>
      </c>
      <c r="B151" s="54" t="s">
        <v>277</v>
      </c>
      <c r="C151" s="58" t="s">
        <v>573</v>
      </c>
      <c r="D151" s="56" t="str">
        <f t="shared" si="0"/>
        <v>町</v>
      </c>
      <c r="E151" s="57">
        <v>50</v>
      </c>
      <c r="F151" s="160" t="s">
        <v>264</v>
      </c>
      <c r="G151" s="45"/>
      <c r="H151" s="45"/>
      <c r="I151" s="45"/>
      <c r="J151" s="45"/>
      <c r="K151" s="45"/>
      <c r="L151" s="45"/>
      <c r="M151" s="45"/>
    </row>
    <row r="152" spans="1:13" x14ac:dyDescent="0.25">
      <c r="A152" s="159" t="s">
        <v>574</v>
      </c>
      <c r="B152" s="54" t="s">
        <v>277</v>
      </c>
      <c r="C152" s="58" t="s">
        <v>575</v>
      </c>
      <c r="D152" s="56" t="str">
        <f t="shared" si="0"/>
        <v>町</v>
      </c>
      <c r="E152" s="57">
        <v>45</v>
      </c>
      <c r="F152" s="160" t="s">
        <v>264</v>
      </c>
      <c r="G152" s="45"/>
      <c r="H152" s="45"/>
      <c r="I152" s="45"/>
      <c r="J152" s="45"/>
      <c r="K152" s="45"/>
      <c r="L152" s="45"/>
      <c r="M152" s="45"/>
    </row>
    <row r="153" spans="1:13" x14ac:dyDescent="0.25">
      <c r="A153" s="159" t="s">
        <v>576</v>
      </c>
      <c r="B153" s="54" t="s">
        <v>277</v>
      </c>
      <c r="C153" s="58" t="s">
        <v>577</v>
      </c>
      <c r="D153" s="56" t="str">
        <f t="shared" si="0"/>
        <v>町</v>
      </c>
      <c r="E153" s="57">
        <v>134</v>
      </c>
      <c r="F153" s="160" t="s">
        <v>265</v>
      </c>
      <c r="G153" s="45"/>
      <c r="H153" s="45"/>
      <c r="I153" s="45"/>
      <c r="J153" s="45"/>
      <c r="K153" s="45"/>
      <c r="L153" s="45"/>
      <c r="M153" s="45"/>
    </row>
    <row r="154" spans="1:13" x14ac:dyDescent="0.25">
      <c r="A154" s="159" t="s">
        <v>578</v>
      </c>
      <c r="B154" s="54" t="s">
        <v>277</v>
      </c>
      <c r="C154" s="58" t="s">
        <v>579</v>
      </c>
      <c r="D154" s="56" t="str">
        <f t="shared" si="0"/>
        <v>町</v>
      </c>
      <c r="E154" s="57">
        <v>161</v>
      </c>
      <c r="F154" s="160" t="s">
        <v>265</v>
      </c>
      <c r="G154" s="45"/>
      <c r="H154" s="45"/>
      <c r="I154" s="45"/>
      <c r="J154" s="45"/>
      <c r="K154" s="45"/>
      <c r="L154" s="45"/>
      <c r="M154" s="45"/>
    </row>
    <row r="155" spans="1:13" x14ac:dyDescent="0.25">
      <c r="A155" s="159" t="s">
        <v>580</v>
      </c>
      <c r="B155" s="54" t="s">
        <v>277</v>
      </c>
      <c r="C155" s="58" t="s">
        <v>581</v>
      </c>
      <c r="D155" s="56" t="str">
        <f t="shared" si="0"/>
        <v>町</v>
      </c>
      <c r="E155" s="57">
        <v>55</v>
      </c>
      <c r="F155" s="160" t="s">
        <v>264</v>
      </c>
      <c r="G155" s="45"/>
      <c r="H155" s="45"/>
      <c r="I155" s="45"/>
      <c r="J155" s="45"/>
      <c r="K155" s="45"/>
      <c r="L155" s="45"/>
      <c r="M155" s="45"/>
    </row>
    <row r="156" spans="1:13" x14ac:dyDescent="0.25">
      <c r="A156" s="159" t="s">
        <v>582</v>
      </c>
      <c r="B156" s="54" t="s">
        <v>277</v>
      </c>
      <c r="C156" s="58" t="s">
        <v>583</v>
      </c>
      <c r="D156" s="56" t="str">
        <f t="shared" si="0"/>
        <v>町</v>
      </c>
      <c r="E156" s="57">
        <v>56</v>
      </c>
      <c r="F156" s="160" t="s">
        <v>264</v>
      </c>
      <c r="G156" s="45"/>
      <c r="H156" s="45"/>
      <c r="I156" s="45"/>
      <c r="J156" s="45"/>
      <c r="K156" s="45"/>
      <c r="L156" s="45"/>
      <c r="M156" s="45"/>
    </row>
    <row r="157" spans="1:13" x14ac:dyDescent="0.25">
      <c r="A157" s="159" t="s">
        <v>584</v>
      </c>
      <c r="B157" s="54" t="s">
        <v>277</v>
      </c>
      <c r="C157" s="58" t="s">
        <v>585</v>
      </c>
      <c r="D157" s="56" t="str">
        <f t="shared" si="0"/>
        <v>町</v>
      </c>
      <c r="E157" s="57">
        <v>82</v>
      </c>
      <c r="F157" s="160" t="s">
        <v>264</v>
      </c>
      <c r="G157" s="45"/>
      <c r="H157" s="45"/>
      <c r="I157" s="45"/>
      <c r="J157" s="45"/>
      <c r="K157" s="45"/>
      <c r="L157" s="45"/>
      <c r="M157" s="45"/>
    </row>
    <row r="158" spans="1:13" x14ac:dyDescent="0.25">
      <c r="A158" s="159" t="s">
        <v>586</v>
      </c>
      <c r="B158" s="54" t="s">
        <v>277</v>
      </c>
      <c r="C158" s="58" t="s">
        <v>587</v>
      </c>
      <c r="D158" s="56" t="str">
        <f t="shared" si="0"/>
        <v>町</v>
      </c>
      <c r="E158" s="57">
        <v>62</v>
      </c>
      <c r="F158" s="160" t="s">
        <v>264</v>
      </c>
      <c r="G158" s="45"/>
      <c r="H158" s="45"/>
      <c r="I158" s="45"/>
      <c r="J158" s="45"/>
      <c r="K158" s="45"/>
      <c r="L158" s="45"/>
      <c r="M158" s="45"/>
    </row>
    <row r="159" spans="1:13" x14ac:dyDescent="0.25">
      <c r="A159" s="159" t="s">
        <v>588</v>
      </c>
      <c r="B159" s="54" t="s">
        <v>277</v>
      </c>
      <c r="C159" s="58" t="s">
        <v>589</v>
      </c>
      <c r="D159" s="56" t="str">
        <f t="shared" si="0"/>
        <v>町</v>
      </c>
      <c r="E159" s="57">
        <v>74</v>
      </c>
      <c r="F159" s="160" t="s">
        <v>264</v>
      </c>
      <c r="G159" s="45"/>
      <c r="H159" s="45"/>
      <c r="I159" s="45"/>
      <c r="J159" s="45"/>
      <c r="K159" s="45"/>
      <c r="L159" s="45"/>
      <c r="M159" s="45"/>
    </row>
    <row r="160" spans="1:13" x14ac:dyDescent="0.25">
      <c r="A160" s="159" t="s">
        <v>590</v>
      </c>
      <c r="B160" s="54" t="s">
        <v>277</v>
      </c>
      <c r="C160" s="58" t="s">
        <v>591</v>
      </c>
      <c r="D160" s="56" t="str">
        <f t="shared" si="0"/>
        <v>町</v>
      </c>
      <c r="E160" s="57">
        <v>104</v>
      </c>
      <c r="F160" s="160" t="s">
        <v>265</v>
      </c>
      <c r="G160" s="45"/>
      <c r="H160" s="45"/>
      <c r="I160" s="45"/>
      <c r="J160" s="45"/>
      <c r="K160" s="45"/>
      <c r="L160" s="45"/>
      <c r="M160" s="45"/>
    </row>
    <row r="161" spans="1:13" x14ac:dyDescent="0.25">
      <c r="A161" s="159" t="s">
        <v>592</v>
      </c>
      <c r="B161" s="54" t="s">
        <v>277</v>
      </c>
      <c r="C161" s="58" t="s">
        <v>593</v>
      </c>
      <c r="D161" s="56" t="str">
        <f t="shared" si="0"/>
        <v>村</v>
      </c>
      <c r="E161" s="57">
        <v>39</v>
      </c>
      <c r="F161" s="160" t="s">
        <v>264</v>
      </c>
      <c r="G161" s="45"/>
      <c r="H161" s="45"/>
      <c r="I161" s="45"/>
      <c r="J161" s="45"/>
      <c r="K161" s="45"/>
      <c r="L161" s="45"/>
      <c r="M161" s="45"/>
    </row>
    <row r="162" spans="1:13" x14ac:dyDescent="0.25">
      <c r="A162" s="159" t="s">
        <v>594</v>
      </c>
      <c r="B162" s="54" t="s">
        <v>277</v>
      </c>
      <c r="C162" s="58" t="s">
        <v>595</v>
      </c>
      <c r="D162" s="56" t="str">
        <f t="shared" si="0"/>
        <v>村</v>
      </c>
      <c r="E162" s="57">
        <v>46</v>
      </c>
      <c r="F162" s="160" t="s">
        <v>264</v>
      </c>
      <c r="G162" s="45"/>
      <c r="H162" s="45"/>
      <c r="I162" s="45"/>
      <c r="J162" s="45"/>
      <c r="K162" s="45"/>
      <c r="L162" s="45"/>
      <c r="M162" s="45"/>
    </row>
    <row r="163" spans="1:13" x14ac:dyDescent="0.25">
      <c r="A163" s="159" t="s">
        <v>596</v>
      </c>
      <c r="B163" s="54" t="s">
        <v>277</v>
      </c>
      <c r="C163" s="58" t="s">
        <v>597</v>
      </c>
      <c r="D163" s="56" t="str">
        <f t="shared" si="0"/>
        <v>町</v>
      </c>
      <c r="E163" s="57">
        <v>61</v>
      </c>
      <c r="F163" s="160" t="s">
        <v>264</v>
      </c>
      <c r="G163" s="45"/>
      <c r="H163" s="45"/>
      <c r="I163" s="45"/>
      <c r="J163" s="45"/>
      <c r="K163" s="45"/>
      <c r="L163" s="45"/>
      <c r="M163" s="45"/>
    </row>
    <row r="164" spans="1:13" x14ac:dyDescent="0.25">
      <c r="A164" s="159" t="s">
        <v>598</v>
      </c>
      <c r="B164" s="54" t="s">
        <v>277</v>
      </c>
      <c r="C164" s="58" t="s">
        <v>599</v>
      </c>
      <c r="D164" s="56" t="str">
        <f t="shared" si="0"/>
        <v>町</v>
      </c>
      <c r="E164" s="57">
        <v>58</v>
      </c>
      <c r="F164" s="160" t="s">
        <v>264</v>
      </c>
      <c r="G164" s="45"/>
      <c r="H164" s="45"/>
      <c r="I164" s="45"/>
      <c r="J164" s="45"/>
      <c r="K164" s="45"/>
      <c r="L164" s="45"/>
      <c r="M164" s="45"/>
    </row>
    <row r="165" spans="1:13" x14ac:dyDescent="0.25">
      <c r="A165" s="159" t="s">
        <v>600</v>
      </c>
      <c r="B165" s="54" t="s">
        <v>277</v>
      </c>
      <c r="C165" s="58" t="s">
        <v>601</v>
      </c>
      <c r="D165" s="56" t="str">
        <f t="shared" si="0"/>
        <v>町</v>
      </c>
      <c r="E165" s="57">
        <v>129</v>
      </c>
      <c r="F165" s="160" t="s">
        <v>265</v>
      </c>
      <c r="G165" s="45"/>
      <c r="H165" s="45"/>
      <c r="I165" s="45"/>
      <c r="J165" s="45"/>
      <c r="K165" s="45"/>
      <c r="L165" s="45"/>
      <c r="M165" s="45"/>
    </row>
    <row r="166" spans="1:13" x14ac:dyDescent="0.25">
      <c r="A166" s="159" t="s">
        <v>602</v>
      </c>
      <c r="B166" s="54" t="s">
        <v>277</v>
      </c>
      <c r="C166" s="58" t="s">
        <v>603</v>
      </c>
      <c r="D166" s="56" t="str">
        <f t="shared" si="0"/>
        <v>町</v>
      </c>
      <c r="E166" s="57">
        <v>77</v>
      </c>
      <c r="F166" s="160" t="s">
        <v>264</v>
      </c>
      <c r="G166" s="45"/>
      <c r="H166" s="45"/>
      <c r="I166" s="45"/>
      <c r="J166" s="45"/>
      <c r="K166" s="45"/>
      <c r="L166" s="45"/>
      <c r="M166" s="45"/>
    </row>
    <row r="167" spans="1:13" x14ac:dyDescent="0.25">
      <c r="A167" s="159" t="s">
        <v>604</v>
      </c>
      <c r="B167" s="54" t="s">
        <v>277</v>
      </c>
      <c r="C167" s="58" t="s">
        <v>605</v>
      </c>
      <c r="D167" s="56" t="str">
        <f t="shared" si="0"/>
        <v>町</v>
      </c>
      <c r="E167" s="57">
        <v>50</v>
      </c>
      <c r="F167" s="160" t="s">
        <v>264</v>
      </c>
      <c r="G167" s="45"/>
      <c r="H167" s="45"/>
      <c r="I167" s="45"/>
      <c r="J167" s="45"/>
      <c r="K167" s="45"/>
      <c r="L167" s="45"/>
      <c r="M167" s="45"/>
    </row>
    <row r="168" spans="1:13" x14ac:dyDescent="0.25">
      <c r="A168" s="159" t="s">
        <v>606</v>
      </c>
      <c r="B168" s="54" t="s">
        <v>277</v>
      </c>
      <c r="C168" s="58" t="s">
        <v>607</v>
      </c>
      <c r="D168" s="56" t="str">
        <f t="shared" si="0"/>
        <v>町</v>
      </c>
      <c r="E168" s="57">
        <v>78</v>
      </c>
      <c r="F168" s="160" t="s">
        <v>264</v>
      </c>
      <c r="G168" s="45"/>
      <c r="H168" s="45"/>
      <c r="I168" s="45"/>
      <c r="J168" s="45"/>
      <c r="K168" s="45"/>
      <c r="L168" s="45"/>
      <c r="M168" s="45"/>
    </row>
    <row r="169" spans="1:13" x14ac:dyDescent="0.25">
      <c r="A169" s="159" t="s">
        <v>608</v>
      </c>
      <c r="B169" s="54" t="s">
        <v>277</v>
      </c>
      <c r="C169" s="58" t="s">
        <v>609</v>
      </c>
      <c r="D169" s="56" t="str">
        <f t="shared" si="0"/>
        <v>町</v>
      </c>
      <c r="E169" s="57">
        <v>81</v>
      </c>
      <c r="F169" s="160" t="s">
        <v>264</v>
      </c>
      <c r="G169" s="45"/>
      <c r="H169" s="45"/>
      <c r="I169" s="45"/>
      <c r="J169" s="45"/>
      <c r="K169" s="45"/>
      <c r="L169" s="45"/>
      <c r="M169" s="45"/>
    </row>
    <row r="170" spans="1:13" x14ac:dyDescent="0.25">
      <c r="A170" s="159" t="s">
        <v>610</v>
      </c>
      <c r="B170" s="54" t="s">
        <v>277</v>
      </c>
      <c r="C170" s="58" t="s">
        <v>611</v>
      </c>
      <c r="D170" s="56" t="str">
        <f t="shared" si="0"/>
        <v>町</v>
      </c>
      <c r="E170" s="57">
        <v>44</v>
      </c>
      <c r="F170" s="160" t="s">
        <v>264</v>
      </c>
      <c r="G170" s="45"/>
      <c r="H170" s="45"/>
      <c r="I170" s="45"/>
      <c r="J170" s="45"/>
      <c r="K170" s="45"/>
      <c r="L170" s="45"/>
      <c r="M170" s="45"/>
    </row>
    <row r="171" spans="1:13" x14ac:dyDescent="0.25">
      <c r="A171" s="159" t="s">
        <v>612</v>
      </c>
      <c r="B171" s="54" t="s">
        <v>277</v>
      </c>
      <c r="C171" s="58" t="s">
        <v>613</v>
      </c>
      <c r="D171" s="56" t="str">
        <f t="shared" si="0"/>
        <v>町</v>
      </c>
      <c r="E171" s="57">
        <v>56</v>
      </c>
      <c r="F171" s="160" t="s">
        <v>264</v>
      </c>
      <c r="G171" s="45"/>
      <c r="H171" s="45"/>
      <c r="I171" s="45"/>
      <c r="J171" s="45"/>
      <c r="K171" s="45"/>
      <c r="L171" s="45"/>
      <c r="M171" s="45"/>
    </row>
    <row r="172" spans="1:13" x14ac:dyDescent="0.25">
      <c r="A172" s="159" t="s">
        <v>614</v>
      </c>
      <c r="B172" s="54" t="s">
        <v>277</v>
      </c>
      <c r="C172" s="58" t="s">
        <v>615</v>
      </c>
      <c r="D172" s="56" t="str">
        <f t="shared" si="0"/>
        <v>町</v>
      </c>
      <c r="E172" s="57">
        <v>107</v>
      </c>
      <c r="F172" s="160" t="s">
        <v>265</v>
      </c>
      <c r="G172" s="45"/>
      <c r="H172" s="45"/>
      <c r="I172" s="45"/>
      <c r="J172" s="45"/>
      <c r="K172" s="45"/>
      <c r="L172" s="45"/>
      <c r="M172" s="45"/>
    </row>
    <row r="173" spans="1:13" x14ac:dyDescent="0.25">
      <c r="A173" s="159" t="s">
        <v>616</v>
      </c>
      <c r="B173" s="54" t="s">
        <v>277</v>
      </c>
      <c r="C173" s="58" t="s">
        <v>617</v>
      </c>
      <c r="D173" s="56" t="str">
        <f t="shared" si="0"/>
        <v>町</v>
      </c>
      <c r="E173" s="57">
        <v>107</v>
      </c>
      <c r="F173" s="160" t="s">
        <v>265</v>
      </c>
      <c r="G173" s="45"/>
      <c r="H173" s="45"/>
      <c r="I173" s="45"/>
      <c r="J173" s="45"/>
      <c r="K173" s="45"/>
      <c r="L173" s="45"/>
      <c r="M173" s="45"/>
    </row>
    <row r="174" spans="1:13" x14ac:dyDescent="0.25">
      <c r="A174" s="159" t="s">
        <v>618</v>
      </c>
      <c r="B174" s="54" t="s">
        <v>277</v>
      </c>
      <c r="C174" s="58" t="s">
        <v>619</v>
      </c>
      <c r="D174" s="56" t="str">
        <f t="shared" si="0"/>
        <v>町</v>
      </c>
      <c r="E174" s="57">
        <v>68</v>
      </c>
      <c r="F174" s="160" t="s">
        <v>264</v>
      </c>
      <c r="G174" s="45"/>
      <c r="H174" s="45"/>
      <c r="I174" s="45"/>
      <c r="J174" s="45"/>
      <c r="K174" s="45"/>
      <c r="L174" s="45"/>
      <c r="M174" s="45"/>
    </row>
    <row r="175" spans="1:13" x14ac:dyDescent="0.25">
      <c r="A175" s="159" t="s">
        <v>620</v>
      </c>
      <c r="B175" s="54" t="s">
        <v>277</v>
      </c>
      <c r="C175" s="58" t="s">
        <v>621</v>
      </c>
      <c r="D175" s="56" t="str">
        <f t="shared" si="0"/>
        <v>町</v>
      </c>
      <c r="E175" s="57">
        <v>80</v>
      </c>
      <c r="F175" s="160" t="s">
        <v>264</v>
      </c>
      <c r="G175" s="45"/>
      <c r="H175" s="45"/>
      <c r="I175" s="45"/>
      <c r="J175" s="45"/>
      <c r="K175" s="45"/>
      <c r="L175" s="45"/>
      <c r="M175" s="45"/>
    </row>
    <row r="176" spans="1:13" x14ac:dyDescent="0.25">
      <c r="A176" s="159" t="s">
        <v>622</v>
      </c>
      <c r="B176" s="54" t="s">
        <v>277</v>
      </c>
      <c r="C176" s="58" t="s">
        <v>623</v>
      </c>
      <c r="D176" s="56" t="str">
        <f t="shared" si="0"/>
        <v>町</v>
      </c>
      <c r="E176" s="57">
        <v>75</v>
      </c>
      <c r="F176" s="160" t="s">
        <v>264</v>
      </c>
      <c r="G176" s="45"/>
      <c r="H176" s="45"/>
      <c r="I176" s="45"/>
      <c r="J176" s="45"/>
      <c r="K176" s="45"/>
      <c r="L176" s="45"/>
      <c r="M176" s="45"/>
    </row>
    <row r="177" spans="1:13" x14ac:dyDescent="0.25">
      <c r="A177" s="159" t="s">
        <v>624</v>
      </c>
      <c r="B177" s="54" t="s">
        <v>277</v>
      </c>
      <c r="C177" s="58" t="s">
        <v>625</v>
      </c>
      <c r="D177" s="56" t="str">
        <f t="shared" si="0"/>
        <v>村</v>
      </c>
      <c r="E177" s="57">
        <v>35</v>
      </c>
      <c r="F177" s="160" t="s">
        <v>264</v>
      </c>
      <c r="G177" s="45"/>
      <c r="H177" s="45"/>
      <c r="I177" s="45"/>
      <c r="J177" s="45"/>
      <c r="K177" s="45"/>
      <c r="L177" s="45"/>
      <c r="M177" s="45"/>
    </row>
    <row r="178" spans="1:13" x14ac:dyDescent="0.25">
      <c r="A178" s="159" t="s">
        <v>626</v>
      </c>
      <c r="B178" s="54" t="s">
        <v>277</v>
      </c>
      <c r="C178" s="58" t="s">
        <v>627</v>
      </c>
      <c r="D178" s="56" t="str">
        <f t="shared" si="0"/>
        <v>町</v>
      </c>
      <c r="E178" s="57">
        <v>92</v>
      </c>
      <c r="F178" s="160" t="s">
        <v>264</v>
      </c>
      <c r="G178" s="45"/>
      <c r="H178" s="45"/>
      <c r="I178" s="45"/>
      <c r="J178" s="45"/>
      <c r="K178" s="45"/>
      <c r="L178" s="45"/>
      <c r="M178" s="45"/>
    </row>
    <row r="179" spans="1:13" x14ac:dyDescent="0.25">
      <c r="A179" s="159" t="s">
        <v>628</v>
      </c>
      <c r="B179" s="54" t="s">
        <v>277</v>
      </c>
      <c r="C179" s="58" t="s">
        <v>629</v>
      </c>
      <c r="D179" s="56" t="str">
        <f t="shared" si="0"/>
        <v>町</v>
      </c>
      <c r="E179" s="57">
        <v>139</v>
      </c>
      <c r="F179" s="160" t="s">
        <v>265</v>
      </c>
      <c r="G179" s="45"/>
      <c r="H179" s="45"/>
      <c r="I179" s="45"/>
      <c r="J179" s="45"/>
      <c r="K179" s="45"/>
      <c r="L179" s="45"/>
      <c r="M179" s="45"/>
    </row>
    <row r="180" spans="1:13" x14ac:dyDescent="0.25">
      <c r="A180" s="159" t="s">
        <v>630</v>
      </c>
      <c r="B180" s="54" t="s">
        <v>277</v>
      </c>
      <c r="C180" s="58" t="s">
        <v>631</v>
      </c>
      <c r="D180" s="56" t="str">
        <f t="shared" si="0"/>
        <v>町</v>
      </c>
      <c r="E180" s="57">
        <v>106</v>
      </c>
      <c r="F180" s="160" t="s">
        <v>265</v>
      </c>
      <c r="G180" s="45"/>
      <c r="H180" s="45"/>
      <c r="I180" s="45"/>
      <c r="J180" s="45"/>
      <c r="K180" s="45"/>
      <c r="L180" s="45"/>
      <c r="M180" s="45"/>
    </row>
    <row r="181" spans="1:13" x14ac:dyDescent="0.25">
      <c r="A181" s="159" t="s">
        <v>632</v>
      </c>
      <c r="B181" s="54" t="s">
        <v>277</v>
      </c>
      <c r="C181" s="58" t="s">
        <v>633</v>
      </c>
      <c r="D181" s="56" t="str">
        <f t="shared" si="0"/>
        <v>町</v>
      </c>
      <c r="E181" s="57">
        <v>63</v>
      </c>
      <c r="F181" s="160" t="s">
        <v>264</v>
      </c>
      <c r="G181" s="45"/>
      <c r="H181" s="45"/>
      <c r="I181" s="45"/>
      <c r="J181" s="45"/>
      <c r="K181" s="45"/>
      <c r="L181" s="45"/>
      <c r="M181" s="45"/>
    </row>
    <row r="182" spans="1:13" x14ac:dyDescent="0.25">
      <c r="A182" s="159" t="s">
        <v>634</v>
      </c>
      <c r="B182" s="54" t="s">
        <v>277</v>
      </c>
      <c r="C182" s="58" t="s">
        <v>635</v>
      </c>
      <c r="D182" s="56" t="str">
        <f t="shared" si="0"/>
        <v>町</v>
      </c>
      <c r="E182" s="57">
        <v>47</v>
      </c>
      <c r="F182" s="160" t="s">
        <v>264</v>
      </c>
      <c r="G182" s="45"/>
      <c r="H182" s="45"/>
      <c r="I182" s="45"/>
      <c r="J182" s="45"/>
      <c r="K182" s="45"/>
      <c r="L182" s="45"/>
      <c r="M182" s="45"/>
    </row>
    <row r="183" spans="1:13" x14ac:dyDescent="0.25">
      <c r="A183" s="158" t="s">
        <v>636</v>
      </c>
      <c r="B183" s="61" t="s">
        <v>637</v>
      </c>
      <c r="C183" s="62" t="s">
        <v>637</v>
      </c>
      <c r="D183" s="56" t="str">
        <f t="shared" si="0"/>
        <v>県</v>
      </c>
      <c r="E183" s="57">
        <v>2796</v>
      </c>
      <c r="F183" s="157" t="s">
        <v>267</v>
      </c>
      <c r="G183" s="45"/>
      <c r="H183" s="45"/>
      <c r="I183" s="45"/>
      <c r="J183" s="45"/>
      <c r="K183" s="45"/>
      <c r="L183" s="45"/>
      <c r="M183" s="45"/>
    </row>
    <row r="184" spans="1:13" x14ac:dyDescent="0.25">
      <c r="A184" s="159" t="s">
        <v>638</v>
      </c>
      <c r="B184" s="54" t="s">
        <v>637</v>
      </c>
      <c r="C184" s="58" t="s">
        <v>639</v>
      </c>
      <c r="D184" s="56" t="str">
        <f t="shared" si="0"/>
        <v>市</v>
      </c>
      <c r="E184" s="57">
        <v>762</v>
      </c>
      <c r="F184" s="160" t="s">
        <v>266</v>
      </c>
      <c r="G184" s="45"/>
      <c r="H184" s="45"/>
      <c r="I184" s="45"/>
      <c r="J184" s="45"/>
      <c r="K184" s="45"/>
      <c r="L184" s="45"/>
      <c r="M184" s="45"/>
    </row>
    <row r="185" spans="1:13" x14ac:dyDescent="0.25">
      <c r="A185" s="159" t="s">
        <v>640</v>
      </c>
      <c r="B185" s="54" t="s">
        <v>637</v>
      </c>
      <c r="C185" s="58" t="s">
        <v>641</v>
      </c>
      <c r="D185" s="56" t="str">
        <f t="shared" si="0"/>
        <v>市</v>
      </c>
      <c r="E185" s="57">
        <v>669</v>
      </c>
      <c r="F185" s="160" t="s">
        <v>266</v>
      </c>
      <c r="G185" s="45"/>
      <c r="H185" s="45"/>
      <c r="I185" s="45"/>
      <c r="J185" s="45"/>
      <c r="K185" s="45"/>
      <c r="L185" s="45"/>
      <c r="M185" s="45"/>
    </row>
    <row r="186" spans="1:13" x14ac:dyDescent="0.25">
      <c r="A186" s="159" t="s">
        <v>642</v>
      </c>
      <c r="B186" s="54" t="s">
        <v>637</v>
      </c>
      <c r="C186" s="58" t="s">
        <v>643</v>
      </c>
      <c r="D186" s="56" t="str">
        <f t="shared" si="0"/>
        <v>市</v>
      </c>
      <c r="E186" s="57">
        <v>711</v>
      </c>
      <c r="F186" s="160" t="s">
        <v>266</v>
      </c>
      <c r="G186" s="45"/>
      <c r="H186" s="45"/>
      <c r="I186" s="45"/>
      <c r="J186" s="45"/>
      <c r="K186" s="45"/>
      <c r="L186" s="45"/>
      <c r="M186" s="45"/>
    </row>
    <row r="187" spans="1:13" x14ac:dyDescent="0.25">
      <c r="A187" s="159" t="s">
        <v>644</v>
      </c>
      <c r="B187" s="54" t="s">
        <v>637</v>
      </c>
      <c r="C187" s="58" t="s">
        <v>645</v>
      </c>
      <c r="D187" s="56" t="str">
        <f t="shared" si="0"/>
        <v>市</v>
      </c>
      <c r="E187" s="57">
        <v>164</v>
      </c>
      <c r="F187" s="160" t="s">
        <v>265</v>
      </c>
      <c r="G187" s="45"/>
      <c r="H187" s="45"/>
      <c r="I187" s="45"/>
      <c r="J187" s="45"/>
      <c r="K187" s="45"/>
      <c r="L187" s="45"/>
      <c r="M187" s="45"/>
    </row>
    <row r="188" spans="1:13" x14ac:dyDescent="0.25">
      <c r="A188" s="159" t="s">
        <v>646</v>
      </c>
      <c r="B188" s="54" t="s">
        <v>637</v>
      </c>
      <c r="C188" s="58" t="s">
        <v>647</v>
      </c>
      <c r="D188" s="56" t="str">
        <f t="shared" si="0"/>
        <v>市</v>
      </c>
      <c r="E188" s="57">
        <v>236</v>
      </c>
      <c r="F188" s="160" t="s">
        <v>266</v>
      </c>
      <c r="G188" s="45"/>
      <c r="H188" s="45"/>
      <c r="I188" s="45"/>
      <c r="J188" s="45"/>
      <c r="K188" s="45"/>
      <c r="L188" s="45"/>
      <c r="M188" s="45"/>
    </row>
    <row r="189" spans="1:13" x14ac:dyDescent="0.25">
      <c r="A189" s="159" t="s">
        <v>648</v>
      </c>
      <c r="B189" s="54" t="s">
        <v>637</v>
      </c>
      <c r="C189" s="58" t="s">
        <v>649</v>
      </c>
      <c r="D189" s="56" t="str">
        <f t="shared" si="0"/>
        <v>市</v>
      </c>
      <c r="E189" s="57">
        <v>221</v>
      </c>
      <c r="F189" s="160" t="s">
        <v>266</v>
      </c>
      <c r="G189" s="45"/>
      <c r="H189" s="45"/>
      <c r="I189" s="45"/>
      <c r="J189" s="45"/>
      <c r="K189" s="45"/>
      <c r="L189" s="45"/>
      <c r="M189" s="45"/>
    </row>
    <row r="190" spans="1:13" x14ac:dyDescent="0.25">
      <c r="A190" s="159" t="s">
        <v>650</v>
      </c>
      <c r="B190" s="54" t="s">
        <v>637</v>
      </c>
      <c r="C190" s="58" t="s">
        <v>651</v>
      </c>
      <c r="D190" s="56" t="str">
        <f t="shared" si="0"/>
        <v>市</v>
      </c>
      <c r="E190" s="57">
        <v>207</v>
      </c>
      <c r="F190" s="160" t="s">
        <v>266</v>
      </c>
      <c r="G190" s="45"/>
      <c r="H190" s="45"/>
      <c r="I190" s="45"/>
      <c r="J190" s="45"/>
      <c r="K190" s="45"/>
      <c r="L190" s="45"/>
      <c r="M190" s="45"/>
    </row>
    <row r="191" spans="1:13" x14ac:dyDescent="0.25">
      <c r="A191" s="159" t="s">
        <v>652</v>
      </c>
      <c r="B191" s="54" t="s">
        <v>637</v>
      </c>
      <c r="C191" s="58" t="s">
        <v>653</v>
      </c>
      <c r="D191" s="56" t="str">
        <f t="shared" si="0"/>
        <v>市</v>
      </c>
      <c r="E191" s="57">
        <v>250</v>
      </c>
      <c r="F191" s="160" t="s">
        <v>266</v>
      </c>
      <c r="G191" s="45"/>
      <c r="H191" s="45"/>
      <c r="I191" s="45"/>
      <c r="J191" s="45"/>
      <c r="K191" s="45"/>
      <c r="L191" s="45"/>
      <c r="M191" s="45"/>
    </row>
    <row r="192" spans="1:13" x14ac:dyDescent="0.25">
      <c r="A192" s="159" t="s">
        <v>654</v>
      </c>
      <c r="B192" s="54" t="s">
        <v>637</v>
      </c>
      <c r="C192" s="58" t="s">
        <v>655</v>
      </c>
      <c r="D192" s="56" t="str">
        <f t="shared" si="0"/>
        <v>市</v>
      </c>
      <c r="E192" s="57">
        <v>165</v>
      </c>
      <c r="F192" s="160" t="s">
        <v>265</v>
      </c>
      <c r="G192" s="45"/>
      <c r="H192" s="45"/>
      <c r="I192" s="45"/>
      <c r="J192" s="45"/>
      <c r="K192" s="45"/>
      <c r="L192" s="45"/>
      <c r="M192" s="45"/>
    </row>
    <row r="193" spans="1:13" x14ac:dyDescent="0.25">
      <c r="A193" s="159" t="s">
        <v>656</v>
      </c>
      <c r="B193" s="54" t="s">
        <v>637</v>
      </c>
      <c r="C193" s="58" t="s">
        <v>657</v>
      </c>
      <c r="D193" s="56" t="str">
        <f t="shared" si="0"/>
        <v>市</v>
      </c>
      <c r="E193" s="57">
        <v>161</v>
      </c>
      <c r="F193" s="160" t="s">
        <v>265</v>
      </c>
      <c r="G193" s="45"/>
      <c r="H193" s="45"/>
      <c r="I193" s="45"/>
      <c r="J193" s="45"/>
      <c r="K193" s="45"/>
      <c r="L193" s="45"/>
      <c r="M193" s="45"/>
    </row>
    <row r="194" spans="1:13" x14ac:dyDescent="0.25">
      <c r="A194" s="159" t="s">
        <v>658</v>
      </c>
      <c r="B194" s="54" t="s">
        <v>637</v>
      </c>
      <c r="C194" s="58" t="s">
        <v>659</v>
      </c>
      <c r="D194" s="56" t="str">
        <f t="shared" si="0"/>
        <v>町</v>
      </c>
      <c r="E194" s="57">
        <v>71</v>
      </c>
      <c r="F194" s="160" t="s">
        <v>264</v>
      </c>
      <c r="G194" s="45"/>
      <c r="H194" s="45"/>
      <c r="I194" s="45"/>
      <c r="J194" s="45"/>
      <c r="K194" s="45"/>
      <c r="L194" s="45"/>
      <c r="M194" s="45"/>
    </row>
    <row r="195" spans="1:13" x14ac:dyDescent="0.25">
      <c r="A195" s="159" t="s">
        <v>660</v>
      </c>
      <c r="B195" s="54" t="s">
        <v>637</v>
      </c>
      <c r="C195" s="58" t="s">
        <v>661</v>
      </c>
      <c r="D195" s="56" t="str">
        <f t="shared" si="0"/>
        <v>町</v>
      </c>
      <c r="E195" s="57">
        <v>36</v>
      </c>
      <c r="F195" s="160" t="s">
        <v>264</v>
      </c>
      <c r="G195" s="45"/>
      <c r="H195" s="45"/>
      <c r="I195" s="45"/>
      <c r="J195" s="45"/>
      <c r="K195" s="45"/>
      <c r="L195" s="45"/>
      <c r="M195" s="45"/>
    </row>
    <row r="196" spans="1:13" x14ac:dyDescent="0.25">
      <c r="A196" s="159" t="s">
        <v>662</v>
      </c>
      <c r="B196" s="54" t="s">
        <v>637</v>
      </c>
      <c r="C196" s="58" t="s">
        <v>663</v>
      </c>
      <c r="D196" s="56" t="str">
        <f t="shared" si="0"/>
        <v>村</v>
      </c>
      <c r="E196" s="57">
        <v>41</v>
      </c>
      <c r="F196" s="160" t="s">
        <v>264</v>
      </c>
      <c r="G196" s="45"/>
      <c r="H196" s="45"/>
      <c r="I196" s="45"/>
      <c r="J196" s="45"/>
      <c r="K196" s="45"/>
      <c r="L196" s="45"/>
      <c r="M196" s="45"/>
    </row>
    <row r="197" spans="1:13" x14ac:dyDescent="0.25">
      <c r="A197" s="159" t="s">
        <v>664</v>
      </c>
      <c r="B197" s="54" t="s">
        <v>637</v>
      </c>
      <c r="C197" s="58" t="s">
        <v>665</v>
      </c>
      <c r="D197" s="56" t="str">
        <f t="shared" si="0"/>
        <v>町</v>
      </c>
      <c r="E197" s="57">
        <v>52</v>
      </c>
      <c r="F197" s="160" t="s">
        <v>264</v>
      </c>
      <c r="G197" s="45"/>
      <c r="H197" s="45"/>
      <c r="I197" s="45"/>
      <c r="J197" s="45"/>
      <c r="K197" s="45"/>
      <c r="L197" s="45"/>
      <c r="M197" s="45"/>
    </row>
    <row r="198" spans="1:13" x14ac:dyDescent="0.25">
      <c r="A198" s="159" t="s">
        <v>666</v>
      </c>
      <c r="B198" s="54" t="s">
        <v>637</v>
      </c>
      <c r="C198" s="58" t="s">
        <v>667</v>
      </c>
      <c r="D198" s="56" t="str">
        <f t="shared" si="0"/>
        <v>町</v>
      </c>
      <c r="E198" s="57">
        <v>70</v>
      </c>
      <c r="F198" s="160" t="s">
        <v>264</v>
      </c>
      <c r="G198" s="45"/>
      <c r="H198" s="45"/>
      <c r="I198" s="45"/>
      <c r="J198" s="45"/>
      <c r="K198" s="45"/>
      <c r="L198" s="45"/>
      <c r="M198" s="45"/>
    </row>
    <row r="199" spans="1:13" x14ac:dyDescent="0.25">
      <c r="A199" s="159" t="s">
        <v>668</v>
      </c>
      <c r="B199" s="54" t="s">
        <v>637</v>
      </c>
      <c r="C199" s="58" t="s">
        <v>669</v>
      </c>
      <c r="D199" s="56" t="str">
        <f t="shared" si="0"/>
        <v>町</v>
      </c>
      <c r="E199" s="57">
        <v>84</v>
      </c>
      <c r="F199" s="160" t="s">
        <v>264</v>
      </c>
      <c r="G199" s="45"/>
      <c r="H199" s="45"/>
      <c r="I199" s="45"/>
      <c r="J199" s="45"/>
      <c r="K199" s="45"/>
      <c r="L199" s="45"/>
      <c r="M199" s="45"/>
    </row>
    <row r="200" spans="1:13" x14ac:dyDescent="0.25">
      <c r="A200" s="159" t="s">
        <v>670</v>
      </c>
      <c r="B200" s="54" t="s">
        <v>637</v>
      </c>
      <c r="C200" s="58" t="s">
        <v>671</v>
      </c>
      <c r="D200" s="56" t="str">
        <f t="shared" si="0"/>
        <v>村</v>
      </c>
      <c r="E200" s="57">
        <v>26</v>
      </c>
      <c r="F200" s="160" t="s">
        <v>264</v>
      </c>
      <c r="G200" s="45"/>
      <c r="H200" s="45"/>
      <c r="I200" s="45"/>
      <c r="J200" s="45"/>
      <c r="K200" s="45"/>
      <c r="L200" s="45"/>
      <c r="M200" s="45"/>
    </row>
    <row r="201" spans="1:13" x14ac:dyDescent="0.25">
      <c r="A201" s="159" t="s">
        <v>672</v>
      </c>
      <c r="B201" s="54" t="s">
        <v>637</v>
      </c>
      <c r="C201" s="58" t="s">
        <v>673</v>
      </c>
      <c r="D201" s="56" t="str">
        <f t="shared" si="0"/>
        <v>町</v>
      </c>
      <c r="E201" s="57">
        <v>73</v>
      </c>
      <c r="F201" s="160" t="s">
        <v>264</v>
      </c>
      <c r="G201" s="45"/>
      <c r="H201" s="45"/>
      <c r="I201" s="45"/>
      <c r="J201" s="45"/>
      <c r="K201" s="45"/>
      <c r="L201" s="45"/>
      <c r="M201" s="45"/>
    </row>
    <row r="202" spans="1:13" x14ac:dyDescent="0.25">
      <c r="A202" s="159" t="s">
        <v>674</v>
      </c>
      <c r="B202" s="54" t="s">
        <v>637</v>
      </c>
      <c r="C202" s="58" t="s">
        <v>675</v>
      </c>
      <c r="D202" s="56" t="str">
        <f t="shared" si="0"/>
        <v>町</v>
      </c>
      <c r="E202" s="57">
        <v>58</v>
      </c>
      <c r="F202" s="160" t="s">
        <v>264</v>
      </c>
      <c r="G202" s="45"/>
      <c r="H202" s="45"/>
      <c r="I202" s="45"/>
      <c r="J202" s="45"/>
      <c r="K202" s="45"/>
      <c r="L202" s="45"/>
      <c r="M202" s="45"/>
    </row>
    <row r="203" spans="1:13" x14ac:dyDescent="0.25">
      <c r="A203" s="159" t="s">
        <v>676</v>
      </c>
      <c r="B203" s="54" t="s">
        <v>637</v>
      </c>
      <c r="C203" s="58" t="s">
        <v>677</v>
      </c>
      <c r="D203" s="56" t="str">
        <f t="shared" si="0"/>
        <v>村</v>
      </c>
      <c r="E203" s="57">
        <v>51</v>
      </c>
      <c r="F203" s="160" t="s">
        <v>264</v>
      </c>
      <c r="G203" s="45"/>
      <c r="H203" s="45"/>
      <c r="I203" s="45"/>
      <c r="J203" s="45"/>
      <c r="K203" s="45"/>
      <c r="L203" s="45"/>
      <c r="M203" s="45"/>
    </row>
    <row r="204" spans="1:13" x14ac:dyDescent="0.25">
      <c r="A204" s="159" t="s">
        <v>678</v>
      </c>
      <c r="B204" s="54" t="s">
        <v>637</v>
      </c>
      <c r="C204" s="58" t="s">
        <v>679</v>
      </c>
      <c r="D204" s="56" t="str">
        <f t="shared" si="0"/>
        <v>町</v>
      </c>
      <c r="E204" s="57">
        <v>59</v>
      </c>
      <c r="F204" s="160" t="s">
        <v>264</v>
      </c>
      <c r="G204" s="45"/>
      <c r="H204" s="45"/>
      <c r="I204" s="45"/>
      <c r="J204" s="45"/>
      <c r="K204" s="45"/>
      <c r="L204" s="45"/>
      <c r="M204" s="45"/>
    </row>
    <row r="205" spans="1:13" x14ac:dyDescent="0.25">
      <c r="A205" s="159" t="s">
        <v>680</v>
      </c>
      <c r="B205" s="54" t="s">
        <v>637</v>
      </c>
      <c r="C205" s="58" t="s">
        <v>681</v>
      </c>
      <c r="D205" s="56" t="str">
        <f t="shared" si="0"/>
        <v>町</v>
      </c>
      <c r="E205" s="57">
        <v>61</v>
      </c>
      <c r="F205" s="160" t="s">
        <v>264</v>
      </c>
      <c r="G205" s="45"/>
      <c r="H205" s="45"/>
      <c r="I205" s="45"/>
      <c r="J205" s="45"/>
      <c r="K205" s="45"/>
      <c r="L205" s="45"/>
      <c r="M205" s="45"/>
    </row>
    <row r="206" spans="1:13" x14ac:dyDescent="0.25">
      <c r="A206" s="159" t="s">
        <v>682</v>
      </c>
      <c r="B206" s="54" t="s">
        <v>637</v>
      </c>
      <c r="C206" s="58" t="s">
        <v>683</v>
      </c>
      <c r="D206" s="56" t="str">
        <f t="shared" si="0"/>
        <v>町</v>
      </c>
      <c r="E206" s="57">
        <v>73</v>
      </c>
      <c r="F206" s="160" t="s">
        <v>264</v>
      </c>
      <c r="G206" s="45"/>
      <c r="H206" s="45"/>
      <c r="I206" s="45"/>
      <c r="J206" s="45"/>
      <c r="K206" s="45"/>
      <c r="L206" s="45"/>
      <c r="M206" s="45"/>
    </row>
    <row r="207" spans="1:13" x14ac:dyDescent="0.25">
      <c r="A207" s="159" t="s">
        <v>684</v>
      </c>
      <c r="B207" s="54" t="s">
        <v>637</v>
      </c>
      <c r="C207" s="58" t="s">
        <v>685</v>
      </c>
      <c r="D207" s="56" t="str">
        <f t="shared" si="0"/>
        <v>町</v>
      </c>
      <c r="E207" s="57">
        <v>66</v>
      </c>
      <c r="F207" s="160" t="s">
        <v>264</v>
      </c>
      <c r="G207" s="45"/>
      <c r="H207" s="45"/>
      <c r="I207" s="45"/>
      <c r="J207" s="45"/>
      <c r="K207" s="45"/>
      <c r="L207" s="45"/>
      <c r="M207" s="45"/>
    </row>
    <row r="208" spans="1:13" x14ac:dyDescent="0.25">
      <c r="A208" s="159" t="s">
        <v>686</v>
      </c>
      <c r="B208" s="54" t="s">
        <v>637</v>
      </c>
      <c r="C208" s="58" t="s">
        <v>687</v>
      </c>
      <c r="D208" s="56" t="str">
        <f t="shared" si="0"/>
        <v>町</v>
      </c>
      <c r="E208" s="57">
        <v>82</v>
      </c>
      <c r="F208" s="160" t="s">
        <v>264</v>
      </c>
      <c r="G208" s="45"/>
      <c r="H208" s="45"/>
      <c r="I208" s="45"/>
      <c r="J208" s="45"/>
      <c r="K208" s="45"/>
      <c r="L208" s="45"/>
      <c r="M208" s="45"/>
    </row>
    <row r="209" spans="1:13" x14ac:dyDescent="0.25">
      <c r="A209" s="159" t="s">
        <v>688</v>
      </c>
      <c r="B209" s="54" t="s">
        <v>637</v>
      </c>
      <c r="C209" s="58" t="s">
        <v>689</v>
      </c>
      <c r="D209" s="56" t="str">
        <f t="shared" si="0"/>
        <v>町</v>
      </c>
      <c r="E209" s="57">
        <v>54</v>
      </c>
      <c r="F209" s="160" t="s">
        <v>264</v>
      </c>
      <c r="G209" s="45"/>
      <c r="H209" s="45"/>
      <c r="I209" s="45"/>
      <c r="J209" s="45"/>
      <c r="K209" s="45"/>
      <c r="L209" s="45"/>
      <c r="M209" s="45"/>
    </row>
    <row r="210" spans="1:13" x14ac:dyDescent="0.25">
      <c r="A210" s="159" t="s">
        <v>690</v>
      </c>
      <c r="B210" s="54" t="s">
        <v>637</v>
      </c>
      <c r="C210" s="58" t="s">
        <v>691</v>
      </c>
      <c r="D210" s="56" t="str">
        <f t="shared" si="0"/>
        <v>町</v>
      </c>
      <c r="E210" s="57">
        <v>45</v>
      </c>
      <c r="F210" s="160" t="s">
        <v>264</v>
      </c>
      <c r="G210" s="45"/>
      <c r="H210" s="45"/>
      <c r="I210" s="45"/>
      <c r="J210" s="45"/>
      <c r="K210" s="45"/>
      <c r="L210" s="45"/>
      <c r="M210" s="45"/>
    </row>
    <row r="211" spans="1:13" x14ac:dyDescent="0.25">
      <c r="A211" s="159" t="s">
        <v>692</v>
      </c>
      <c r="B211" s="54" t="s">
        <v>637</v>
      </c>
      <c r="C211" s="58" t="s">
        <v>693</v>
      </c>
      <c r="D211" s="56" t="str">
        <f t="shared" si="0"/>
        <v>町</v>
      </c>
      <c r="E211" s="57">
        <v>97</v>
      </c>
      <c r="F211" s="160" t="s">
        <v>264</v>
      </c>
      <c r="G211" s="45"/>
      <c r="H211" s="45"/>
      <c r="I211" s="45"/>
      <c r="J211" s="45"/>
      <c r="K211" s="45"/>
      <c r="L211" s="45"/>
      <c r="M211" s="45"/>
    </row>
    <row r="212" spans="1:13" x14ac:dyDescent="0.25">
      <c r="A212" s="159" t="s">
        <v>694</v>
      </c>
      <c r="B212" s="54" t="s">
        <v>637</v>
      </c>
      <c r="C212" s="58" t="s">
        <v>695</v>
      </c>
      <c r="D212" s="56" t="str">
        <f t="shared" si="0"/>
        <v>村</v>
      </c>
      <c r="E212" s="57">
        <v>111</v>
      </c>
      <c r="F212" s="160" t="s">
        <v>265</v>
      </c>
      <c r="G212" s="45"/>
      <c r="H212" s="45"/>
      <c r="I212" s="45"/>
      <c r="J212" s="45"/>
      <c r="K212" s="45"/>
      <c r="L212" s="45"/>
      <c r="M212" s="45"/>
    </row>
    <row r="213" spans="1:13" x14ac:dyDescent="0.25">
      <c r="A213" s="159" t="s">
        <v>696</v>
      </c>
      <c r="B213" s="54" t="s">
        <v>637</v>
      </c>
      <c r="C213" s="58" t="s">
        <v>697</v>
      </c>
      <c r="D213" s="56" t="str">
        <f t="shared" si="0"/>
        <v>町</v>
      </c>
      <c r="E213" s="57">
        <v>89</v>
      </c>
      <c r="F213" s="160" t="s">
        <v>264</v>
      </c>
      <c r="G213" s="45"/>
      <c r="H213" s="45"/>
      <c r="I213" s="45"/>
      <c r="J213" s="45"/>
      <c r="K213" s="45"/>
      <c r="L213" s="45"/>
      <c r="M213" s="45"/>
    </row>
    <row r="214" spans="1:13" x14ac:dyDescent="0.25">
      <c r="A214" s="159" t="s">
        <v>698</v>
      </c>
      <c r="B214" s="54" t="s">
        <v>637</v>
      </c>
      <c r="C214" s="58" t="s">
        <v>699</v>
      </c>
      <c r="D214" s="56" t="str">
        <f t="shared" si="0"/>
        <v>町</v>
      </c>
      <c r="E214" s="57">
        <v>45</v>
      </c>
      <c r="F214" s="160" t="s">
        <v>264</v>
      </c>
      <c r="G214" s="45"/>
      <c r="H214" s="45"/>
      <c r="I214" s="45"/>
      <c r="J214" s="45"/>
      <c r="K214" s="45"/>
      <c r="L214" s="45"/>
      <c r="M214" s="45"/>
    </row>
    <row r="215" spans="1:13" x14ac:dyDescent="0.25">
      <c r="A215" s="159" t="s">
        <v>700</v>
      </c>
      <c r="B215" s="54" t="s">
        <v>637</v>
      </c>
      <c r="C215" s="58" t="s">
        <v>701</v>
      </c>
      <c r="D215" s="56" t="str">
        <f t="shared" si="0"/>
        <v>村</v>
      </c>
      <c r="E215" s="57">
        <v>68</v>
      </c>
      <c r="F215" s="160" t="s">
        <v>264</v>
      </c>
      <c r="G215" s="45"/>
      <c r="H215" s="45"/>
      <c r="I215" s="45"/>
      <c r="J215" s="45"/>
      <c r="K215" s="45"/>
      <c r="L215" s="45"/>
      <c r="M215" s="45"/>
    </row>
    <row r="216" spans="1:13" x14ac:dyDescent="0.25">
      <c r="A216" s="159" t="s">
        <v>702</v>
      </c>
      <c r="B216" s="54" t="s">
        <v>637</v>
      </c>
      <c r="C216" s="58" t="s">
        <v>703</v>
      </c>
      <c r="D216" s="56" t="str">
        <f t="shared" si="0"/>
        <v>村</v>
      </c>
      <c r="E216" s="57">
        <v>25</v>
      </c>
      <c r="F216" s="160" t="s">
        <v>264</v>
      </c>
      <c r="G216" s="45"/>
      <c r="H216" s="45"/>
      <c r="I216" s="45"/>
      <c r="J216" s="45"/>
      <c r="K216" s="45"/>
      <c r="L216" s="45"/>
      <c r="M216" s="45"/>
    </row>
    <row r="217" spans="1:13" x14ac:dyDescent="0.25">
      <c r="A217" s="159" t="s">
        <v>704</v>
      </c>
      <c r="B217" s="54" t="s">
        <v>637</v>
      </c>
      <c r="C217" s="58" t="s">
        <v>705</v>
      </c>
      <c r="D217" s="56" t="str">
        <f t="shared" si="0"/>
        <v>村</v>
      </c>
      <c r="E217" s="57">
        <v>26</v>
      </c>
      <c r="F217" s="160" t="s">
        <v>264</v>
      </c>
      <c r="G217" s="45"/>
      <c r="H217" s="45"/>
      <c r="I217" s="45"/>
      <c r="J217" s="45"/>
      <c r="K217" s="45"/>
      <c r="L217" s="45"/>
      <c r="M217" s="45"/>
    </row>
    <row r="218" spans="1:13" x14ac:dyDescent="0.25">
      <c r="A218" s="159" t="s">
        <v>706</v>
      </c>
      <c r="B218" s="54" t="s">
        <v>637</v>
      </c>
      <c r="C218" s="58" t="s">
        <v>707</v>
      </c>
      <c r="D218" s="56" t="str">
        <f t="shared" si="0"/>
        <v>町</v>
      </c>
      <c r="E218" s="57">
        <v>61</v>
      </c>
      <c r="F218" s="160" t="s">
        <v>264</v>
      </c>
      <c r="G218" s="45"/>
      <c r="H218" s="45"/>
      <c r="I218" s="45"/>
      <c r="J218" s="45"/>
      <c r="K218" s="45"/>
      <c r="L218" s="45"/>
      <c r="M218" s="45"/>
    </row>
    <row r="219" spans="1:13" x14ac:dyDescent="0.25">
      <c r="A219" s="159" t="s">
        <v>708</v>
      </c>
      <c r="B219" s="54" t="s">
        <v>637</v>
      </c>
      <c r="C219" s="58" t="s">
        <v>709</v>
      </c>
      <c r="D219" s="56" t="str">
        <f t="shared" si="0"/>
        <v>町</v>
      </c>
      <c r="E219" s="57">
        <v>86</v>
      </c>
      <c r="F219" s="160" t="s">
        <v>264</v>
      </c>
      <c r="G219" s="45"/>
      <c r="H219" s="45"/>
      <c r="I219" s="45"/>
      <c r="J219" s="45"/>
      <c r="K219" s="45"/>
      <c r="L219" s="45"/>
      <c r="M219" s="45"/>
    </row>
    <row r="220" spans="1:13" x14ac:dyDescent="0.25">
      <c r="A220" s="159" t="s">
        <v>710</v>
      </c>
      <c r="B220" s="54" t="s">
        <v>637</v>
      </c>
      <c r="C220" s="58" t="s">
        <v>711</v>
      </c>
      <c r="D220" s="56" t="str">
        <f t="shared" si="0"/>
        <v>町</v>
      </c>
      <c r="E220" s="57">
        <v>53</v>
      </c>
      <c r="F220" s="160" t="s">
        <v>264</v>
      </c>
      <c r="G220" s="45"/>
      <c r="H220" s="45"/>
      <c r="I220" s="45"/>
      <c r="J220" s="45"/>
      <c r="K220" s="45"/>
      <c r="L220" s="45"/>
      <c r="M220" s="45"/>
    </row>
    <row r="221" spans="1:13" x14ac:dyDescent="0.25">
      <c r="A221" s="159" t="s">
        <v>712</v>
      </c>
      <c r="B221" s="54" t="s">
        <v>637</v>
      </c>
      <c r="C221" s="58" t="s">
        <v>713</v>
      </c>
      <c r="D221" s="56" t="str">
        <f t="shared" si="0"/>
        <v>町</v>
      </c>
      <c r="E221" s="57">
        <v>108</v>
      </c>
      <c r="F221" s="160" t="s">
        <v>265</v>
      </c>
      <c r="G221" s="45"/>
      <c r="H221" s="45"/>
      <c r="I221" s="45"/>
      <c r="J221" s="45"/>
      <c r="K221" s="45"/>
      <c r="L221" s="45"/>
      <c r="M221" s="45"/>
    </row>
    <row r="222" spans="1:13" x14ac:dyDescent="0.25">
      <c r="A222" s="159" t="s">
        <v>714</v>
      </c>
      <c r="B222" s="54" t="s">
        <v>637</v>
      </c>
      <c r="C222" s="58" t="s">
        <v>715</v>
      </c>
      <c r="D222" s="56" t="str">
        <f t="shared" si="0"/>
        <v>町</v>
      </c>
      <c r="E222" s="57">
        <v>58</v>
      </c>
      <c r="F222" s="160" t="s">
        <v>264</v>
      </c>
      <c r="G222" s="45"/>
      <c r="H222" s="45"/>
      <c r="I222" s="45"/>
      <c r="J222" s="45"/>
      <c r="K222" s="45"/>
      <c r="L222" s="45"/>
      <c r="M222" s="45"/>
    </row>
    <row r="223" spans="1:13" x14ac:dyDescent="0.25">
      <c r="A223" s="159" t="s">
        <v>716</v>
      </c>
      <c r="B223" s="54" t="s">
        <v>637</v>
      </c>
      <c r="C223" s="58" t="s">
        <v>717</v>
      </c>
      <c r="D223" s="56" t="str">
        <f t="shared" si="0"/>
        <v>村</v>
      </c>
      <c r="E223" s="57">
        <v>36</v>
      </c>
      <c r="F223" s="160" t="s">
        <v>264</v>
      </c>
      <c r="G223" s="45"/>
      <c r="H223" s="45"/>
      <c r="I223" s="45"/>
      <c r="J223" s="45"/>
      <c r="K223" s="45"/>
      <c r="L223" s="45"/>
      <c r="M223" s="45"/>
    </row>
    <row r="224" spans="1:13" x14ac:dyDescent="0.25">
      <c r="A224" s="158" t="s">
        <v>718</v>
      </c>
      <c r="B224" s="61" t="s">
        <v>719</v>
      </c>
      <c r="C224" s="62" t="s">
        <v>719</v>
      </c>
      <c r="D224" s="56" t="str">
        <f t="shared" si="0"/>
        <v>県</v>
      </c>
      <c r="E224" s="57">
        <v>3499</v>
      </c>
      <c r="F224" s="157" t="s">
        <v>267</v>
      </c>
      <c r="G224" s="45"/>
      <c r="H224" s="45"/>
      <c r="I224" s="45"/>
      <c r="J224" s="45"/>
      <c r="K224" s="45"/>
      <c r="L224" s="45"/>
      <c r="M224" s="45"/>
    </row>
    <row r="225" spans="1:13" x14ac:dyDescent="0.25">
      <c r="A225" s="159" t="s">
        <v>720</v>
      </c>
      <c r="B225" s="54" t="s">
        <v>719</v>
      </c>
      <c r="C225" s="58" t="s">
        <v>721</v>
      </c>
      <c r="D225" s="56" t="str">
        <f t="shared" si="0"/>
        <v>市</v>
      </c>
      <c r="E225" s="57">
        <v>882</v>
      </c>
      <c r="F225" s="160" t="s">
        <v>266</v>
      </c>
      <c r="G225" s="45"/>
      <c r="H225" s="45"/>
      <c r="I225" s="45"/>
      <c r="J225" s="45"/>
      <c r="K225" s="45"/>
      <c r="L225" s="45"/>
      <c r="M225" s="45"/>
    </row>
    <row r="226" spans="1:13" x14ac:dyDescent="0.25">
      <c r="A226" s="159" t="s">
        <v>722</v>
      </c>
      <c r="B226" s="54" t="s">
        <v>719</v>
      </c>
      <c r="C226" s="58" t="s">
        <v>723</v>
      </c>
      <c r="D226" s="56" t="str">
        <f t="shared" si="0"/>
        <v>市</v>
      </c>
      <c r="E226" s="57">
        <v>295</v>
      </c>
      <c r="F226" s="160" t="s">
        <v>266</v>
      </c>
      <c r="G226" s="45"/>
      <c r="H226" s="45"/>
      <c r="I226" s="45"/>
      <c r="J226" s="45"/>
      <c r="K226" s="45"/>
      <c r="L226" s="45"/>
      <c r="M226" s="45"/>
    </row>
    <row r="227" spans="1:13" x14ac:dyDescent="0.25">
      <c r="A227" s="159" t="s">
        <v>724</v>
      </c>
      <c r="B227" s="54" t="s">
        <v>719</v>
      </c>
      <c r="C227" s="58" t="s">
        <v>725</v>
      </c>
      <c r="D227" s="56" t="str">
        <f t="shared" si="0"/>
        <v>市</v>
      </c>
      <c r="E227" s="57">
        <v>221</v>
      </c>
      <c r="F227" s="160" t="s">
        <v>266</v>
      </c>
      <c r="G227" s="45"/>
      <c r="H227" s="45"/>
      <c r="I227" s="45"/>
      <c r="J227" s="45"/>
      <c r="K227" s="45"/>
      <c r="L227" s="45"/>
      <c r="M227" s="45"/>
    </row>
    <row r="228" spans="1:13" x14ac:dyDescent="0.25">
      <c r="A228" s="159" t="s">
        <v>726</v>
      </c>
      <c r="B228" s="54" t="s">
        <v>719</v>
      </c>
      <c r="C228" s="58" t="s">
        <v>727</v>
      </c>
      <c r="D228" s="56" t="str">
        <f t="shared" si="0"/>
        <v>市</v>
      </c>
      <c r="E228" s="57">
        <v>392</v>
      </c>
      <c r="F228" s="160" t="s">
        <v>266</v>
      </c>
      <c r="G228" s="45"/>
      <c r="H228" s="45"/>
      <c r="I228" s="45"/>
      <c r="J228" s="45"/>
      <c r="K228" s="45"/>
      <c r="L228" s="45"/>
      <c r="M228" s="45"/>
    </row>
    <row r="229" spans="1:13" x14ac:dyDescent="0.25">
      <c r="A229" s="159" t="s">
        <v>728</v>
      </c>
      <c r="B229" s="54" t="s">
        <v>719</v>
      </c>
      <c r="C229" s="58" t="s">
        <v>729</v>
      </c>
      <c r="D229" s="56" t="str">
        <f t="shared" si="0"/>
        <v>市</v>
      </c>
      <c r="E229" s="57">
        <v>284</v>
      </c>
      <c r="F229" s="160" t="s">
        <v>266</v>
      </c>
      <c r="G229" s="45"/>
      <c r="H229" s="45"/>
      <c r="I229" s="45"/>
      <c r="J229" s="45"/>
      <c r="K229" s="45"/>
      <c r="L229" s="45"/>
      <c r="M229" s="45"/>
    </row>
    <row r="230" spans="1:13" x14ac:dyDescent="0.25">
      <c r="A230" s="159" t="s">
        <v>730</v>
      </c>
      <c r="B230" s="54" t="s">
        <v>719</v>
      </c>
      <c r="C230" s="58" t="s">
        <v>731</v>
      </c>
      <c r="D230" s="56" t="str">
        <f t="shared" si="0"/>
        <v>市</v>
      </c>
      <c r="E230" s="57">
        <v>200</v>
      </c>
      <c r="F230" s="160" t="s">
        <v>266</v>
      </c>
      <c r="G230" s="45"/>
      <c r="H230" s="45"/>
      <c r="I230" s="45"/>
      <c r="J230" s="45"/>
      <c r="K230" s="45"/>
      <c r="L230" s="45"/>
      <c r="M230" s="45"/>
    </row>
    <row r="231" spans="1:13" x14ac:dyDescent="0.25">
      <c r="A231" s="159" t="s">
        <v>732</v>
      </c>
      <c r="B231" s="54" t="s">
        <v>719</v>
      </c>
      <c r="C231" s="58" t="s">
        <v>733</v>
      </c>
      <c r="D231" s="56" t="str">
        <f t="shared" si="0"/>
        <v>市</v>
      </c>
      <c r="E231" s="57">
        <v>136</v>
      </c>
      <c r="F231" s="160" t="s">
        <v>265</v>
      </c>
      <c r="G231" s="45"/>
      <c r="H231" s="45"/>
      <c r="I231" s="45"/>
      <c r="J231" s="45"/>
      <c r="K231" s="45"/>
      <c r="L231" s="45"/>
      <c r="M231" s="45"/>
    </row>
    <row r="232" spans="1:13" x14ac:dyDescent="0.25">
      <c r="A232" s="159" t="s">
        <v>734</v>
      </c>
      <c r="B232" s="54" t="s">
        <v>719</v>
      </c>
      <c r="C232" s="58" t="s">
        <v>735</v>
      </c>
      <c r="D232" s="56" t="str">
        <f t="shared" si="0"/>
        <v>市</v>
      </c>
      <c r="E232" s="57">
        <v>468</v>
      </c>
      <c r="F232" s="160" t="s">
        <v>266</v>
      </c>
      <c r="G232" s="45"/>
      <c r="H232" s="45"/>
      <c r="I232" s="45"/>
      <c r="J232" s="45"/>
      <c r="K232" s="45"/>
      <c r="L232" s="45"/>
      <c r="M232" s="45"/>
    </row>
    <row r="233" spans="1:13" x14ac:dyDescent="0.25">
      <c r="A233" s="159" t="s">
        <v>736</v>
      </c>
      <c r="B233" s="54" t="s">
        <v>719</v>
      </c>
      <c r="C233" s="58" t="s">
        <v>737</v>
      </c>
      <c r="D233" s="56" t="str">
        <f t="shared" si="0"/>
        <v>市</v>
      </c>
      <c r="E233" s="57">
        <v>106</v>
      </c>
      <c r="F233" s="160" t="s">
        <v>265</v>
      </c>
      <c r="G233" s="45"/>
      <c r="H233" s="45"/>
      <c r="I233" s="45"/>
      <c r="J233" s="45"/>
      <c r="K233" s="45"/>
      <c r="L233" s="45"/>
      <c r="M233" s="45"/>
    </row>
    <row r="234" spans="1:13" x14ac:dyDescent="0.25">
      <c r="A234" s="159" t="s">
        <v>738</v>
      </c>
      <c r="B234" s="54" t="s">
        <v>719</v>
      </c>
      <c r="C234" s="58" t="s">
        <v>739</v>
      </c>
      <c r="D234" s="56" t="str">
        <f t="shared" si="0"/>
        <v>市</v>
      </c>
      <c r="E234" s="57">
        <v>208</v>
      </c>
      <c r="F234" s="160" t="s">
        <v>266</v>
      </c>
      <c r="G234" s="45"/>
      <c r="H234" s="45"/>
      <c r="I234" s="45"/>
      <c r="J234" s="45"/>
      <c r="K234" s="45"/>
      <c r="L234" s="45"/>
      <c r="M234" s="45"/>
    </row>
    <row r="235" spans="1:13" x14ac:dyDescent="0.25">
      <c r="A235" s="159" t="s">
        <v>740</v>
      </c>
      <c r="B235" s="54" t="s">
        <v>719</v>
      </c>
      <c r="C235" s="58" t="s">
        <v>741</v>
      </c>
      <c r="D235" s="56" t="str">
        <f t="shared" si="0"/>
        <v>市</v>
      </c>
      <c r="E235" s="57">
        <v>148</v>
      </c>
      <c r="F235" s="160" t="s">
        <v>265</v>
      </c>
      <c r="G235" s="45"/>
      <c r="H235" s="45"/>
      <c r="I235" s="45"/>
      <c r="J235" s="45"/>
      <c r="K235" s="45"/>
      <c r="L235" s="45"/>
      <c r="M235" s="45"/>
    </row>
    <row r="236" spans="1:13" x14ac:dyDescent="0.25">
      <c r="A236" s="159" t="s">
        <v>742</v>
      </c>
      <c r="B236" s="54" t="s">
        <v>719</v>
      </c>
      <c r="C236" s="58" t="s">
        <v>743</v>
      </c>
      <c r="D236" s="56" t="str">
        <f t="shared" si="0"/>
        <v>市</v>
      </c>
      <c r="E236" s="57">
        <v>172</v>
      </c>
      <c r="F236" s="160" t="s">
        <v>265</v>
      </c>
      <c r="G236" s="45"/>
      <c r="H236" s="45"/>
      <c r="I236" s="45"/>
      <c r="J236" s="45"/>
      <c r="K236" s="45"/>
      <c r="L236" s="45"/>
      <c r="M236" s="45"/>
    </row>
    <row r="237" spans="1:13" x14ac:dyDescent="0.25">
      <c r="A237" s="159" t="s">
        <v>744</v>
      </c>
      <c r="B237" s="54" t="s">
        <v>719</v>
      </c>
      <c r="C237" s="58" t="s">
        <v>745</v>
      </c>
      <c r="D237" s="56" t="str">
        <f t="shared" si="0"/>
        <v>市</v>
      </c>
      <c r="E237" s="57">
        <v>390</v>
      </c>
      <c r="F237" s="160" t="s">
        <v>266</v>
      </c>
      <c r="G237" s="45"/>
      <c r="H237" s="45"/>
      <c r="I237" s="45"/>
      <c r="J237" s="45"/>
      <c r="K237" s="45"/>
      <c r="L237" s="45"/>
      <c r="M237" s="45"/>
    </row>
    <row r="238" spans="1:13" x14ac:dyDescent="0.25">
      <c r="A238" s="159" t="s">
        <v>746</v>
      </c>
      <c r="B238" s="54" t="s">
        <v>719</v>
      </c>
      <c r="C238" s="58" t="s">
        <v>747</v>
      </c>
      <c r="D238" s="56" t="str">
        <f t="shared" si="0"/>
        <v>市</v>
      </c>
      <c r="E238" s="57">
        <v>188</v>
      </c>
      <c r="F238" s="160" t="s">
        <v>265</v>
      </c>
      <c r="G238" s="45"/>
      <c r="H238" s="45"/>
      <c r="I238" s="45"/>
      <c r="J238" s="45"/>
      <c r="K238" s="45"/>
      <c r="L238" s="45"/>
      <c r="M238" s="45"/>
    </row>
    <row r="239" spans="1:13" x14ac:dyDescent="0.25">
      <c r="A239" s="159" t="s">
        <v>748</v>
      </c>
      <c r="B239" s="54" t="s">
        <v>719</v>
      </c>
      <c r="C239" s="58" t="s">
        <v>749</v>
      </c>
      <c r="D239" s="56" t="str">
        <f t="shared" si="0"/>
        <v>町</v>
      </c>
      <c r="E239" s="57">
        <v>97</v>
      </c>
      <c r="F239" s="160" t="s">
        <v>264</v>
      </c>
      <c r="G239" s="45"/>
      <c r="H239" s="45"/>
      <c r="I239" s="45"/>
      <c r="J239" s="45"/>
      <c r="K239" s="45"/>
      <c r="L239" s="45"/>
      <c r="M239" s="45"/>
    </row>
    <row r="240" spans="1:13" x14ac:dyDescent="0.25">
      <c r="A240" s="159" t="s">
        <v>750</v>
      </c>
      <c r="B240" s="54" t="s">
        <v>719</v>
      </c>
      <c r="C240" s="58" t="s">
        <v>751</v>
      </c>
      <c r="D240" s="56" t="str">
        <f t="shared" si="0"/>
        <v>町</v>
      </c>
      <c r="E240" s="57">
        <v>50</v>
      </c>
      <c r="F240" s="160" t="s">
        <v>264</v>
      </c>
      <c r="G240" s="45"/>
      <c r="H240" s="45"/>
      <c r="I240" s="45"/>
      <c r="J240" s="45"/>
      <c r="K240" s="45"/>
      <c r="L240" s="45"/>
      <c r="M240" s="45"/>
    </row>
    <row r="241" spans="1:13" x14ac:dyDescent="0.25">
      <c r="A241" s="159" t="s">
        <v>752</v>
      </c>
      <c r="B241" s="54" t="s">
        <v>719</v>
      </c>
      <c r="C241" s="58" t="s">
        <v>753</v>
      </c>
      <c r="D241" s="56" t="str">
        <f t="shared" si="0"/>
        <v>町</v>
      </c>
      <c r="E241" s="57">
        <v>71</v>
      </c>
      <c r="F241" s="160" t="s">
        <v>264</v>
      </c>
      <c r="G241" s="45"/>
      <c r="H241" s="45"/>
      <c r="I241" s="45"/>
      <c r="J241" s="45"/>
      <c r="K241" s="45"/>
      <c r="L241" s="45"/>
      <c r="M241" s="45"/>
    </row>
    <row r="242" spans="1:13" x14ac:dyDescent="0.25">
      <c r="A242" s="159" t="s">
        <v>754</v>
      </c>
      <c r="B242" s="54" t="s">
        <v>719</v>
      </c>
      <c r="C242" s="58" t="s">
        <v>755</v>
      </c>
      <c r="D242" s="56" t="str">
        <f t="shared" si="0"/>
        <v>町</v>
      </c>
      <c r="E242" s="57">
        <v>113</v>
      </c>
      <c r="F242" s="160" t="s">
        <v>265</v>
      </c>
      <c r="G242" s="45"/>
      <c r="H242" s="45"/>
      <c r="I242" s="45"/>
      <c r="J242" s="45"/>
      <c r="K242" s="45"/>
      <c r="L242" s="45"/>
      <c r="M242" s="45"/>
    </row>
    <row r="243" spans="1:13" x14ac:dyDescent="0.25">
      <c r="A243" s="159" t="s">
        <v>756</v>
      </c>
      <c r="B243" s="54" t="s">
        <v>719</v>
      </c>
      <c r="C243" s="58" t="s">
        <v>757</v>
      </c>
      <c r="D243" s="56" t="str">
        <f t="shared" si="0"/>
        <v>町</v>
      </c>
      <c r="E243" s="57">
        <v>86</v>
      </c>
      <c r="F243" s="160" t="s">
        <v>264</v>
      </c>
      <c r="G243" s="45"/>
      <c r="H243" s="45"/>
      <c r="I243" s="45"/>
      <c r="J243" s="45"/>
      <c r="K243" s="45"/>
      <c r="L243" s="45"/>
      <c r="M243" s="45"/>
    </row>
    <row r="244" spans="1:13" x14ac:dyDescent="0.25">
      <c r="A244" s="159" t="s">
        <v>758</v>
      </c>
      <c r="B244" s="54" t="s">
        <v>719</v>
      </c>
      <c r="C244" s="58" t="s">
        <v>759</v>
      </c>
      <c r="D244" s="56" t="str">
        <f t="shared" si="0"/>
        <v>町</v>
      </c>
      <c r="E244" s="57">
        <v>60</v>
      </c>
      <c r="F244" s="160" t="s">
        <v>264</v>
      </c>
      <c r="G244" s="45"/>
      <c r="H244" s="45"/>
      <c r="I244" s="45"/>
      <c r="J244" s="45"/>
      <c r="K244" s="45"/>
      <c r="L244" s="45"/>
      <c r="M244" s="45"/>
    </row>
    <row r="245" spans="1:13" x14ac:dyDescent="0.25">
      <c r="A245" s="159" t="s">
        <v>760</v>
      </c>
      <c r="B245" s="54" t="s">
        <v>719</v>
      </c>
      <c r="C245" s="58" t="s">
        <v>761</v>
      </c>
      <c r="D245" s="56" t="str">
        <f t="shared" si="0"/>
        <v>町</v>
      </c>
      <c r="E245" s="57">
        <v>76</v>
      </c>
      <c r="F245" s="160" t="s">
        <v>264</v>
      </c>
      <c r="G245" s="45"/>
      <c r="H245" s="45"/>
      <c r="I245" s="45"/>
      <c r="J245" s="45"/>
      <c r="K245" s="45"/>
      <c r="L245" s="45"/>
      <c r="M245" s="45"/>
    </row>
    <row r="246" spans="1:13" x14ac:dyDescent="0.25">
      <c r="A246" s="159" t="s">
        <v>762</v>
      </c>
      <c r="B246" s="54" t="s">
        <v>719</v>
      </c>
      <c r="C246" s="58" t="s">
        <v>763</v>
      </c>
      <c r="D246" s="56" t="str">
        <f t="shared" si="0"/>
        <v>町</v>
      </c>
      <c r="E246" s="57">
        <v>50</v>
      </c>
      <c r="F246" s="160" t="s">
        <v>264</v>
      </c>
      <c r="G246" s="45"/>
      <c r="H246" s="45"/>
      <c r="I246" s="45"/>
      <c r="J246" s="45"/>
      <c r="K246" s="45"/>
      <c r="L246" s="45"/>
      <c r="M246" s="45"/>
    </row>
    <row r="247" spans="1:13" x14ac:dyDescent="0.25">
      <c r="A247" s="159" t="s">
        <v>764</v>
      </c>
      <c r="B247" s="54" t="s">
        <v>719</v>
      </c>
      <c r="C247" s="58" t="s">
        <v>765</v>
      </c>
      <c r="D247" s="56" t="str">
        <f t="shared" si="0"/>
        <v>町</v>
      </c>
      <c r="E247" s="57">
        <v>51</v>
      </c>
      <c r="F247" s="160" t="s">
        <v>264</v>
      </c>
      <c r="G247" s="45"/>
      <c r="H247" s="45"/>
      <c r="I247" s="45"/>
      <c r="J247" s="45"/>
      <c r="K247" s="45"/>
      <c r="L247" s="45"/>
      <c r="M247" s="45"/>
    </row>
    <row r="248" spans="1:13" x14ac:dyDescent="0.25">
      <c r="A248" s="159" t="s">
        <v>766</v>
      </c>
      <c r="B248" s="54" t="s">
        <v>719</v>
      </c>
      <c r="C248" s="58" t="s">
        <v>767</v>
      </c>
      <c r="D248" s="56" t="str">
        <f t="shared" si="0"/>
        <v>町</v>
      </c>
      <c r="E248" s="57">
        <v>72</v>
      </c>
      <c r="F248" s="160" t="s">
        <v>264</v>
      </c>
      <c r="G248" s="45"/>
      <c r="H248" s="45"/>
      <c r="I248" s="45"/>
      <c r="J248" s="45"/>
      <c r="K248" s="45"/>
      <c r="L248" s="45"/>
      <c r="M248" s="45"/>
    </row>
    <row r="249" spans="1:13" x14ac:dyDescent="0.25">
      <c r="A249" s="159" t="s">
        <v>768</v>
      </c>
      <c r="B249" s="54" t="s">
        <v>719</v>
      </c>
      <c r="C249" s="58" t="s">
        <v>769</v>
      </c>
      <c r="D249" s="56" t="str">
        <f t="shared" si="0"/>
        <v>町</v>
      </c>
      <c r="E249" s="57">
        <v>112</v>
      </c>
      <c r="F249" s="160" t="s">
        <v>265</v>
      </c>
      <c r="G249" s="45"/>
      <c r="H249" s="45"/>
      <c r="I249" s="45"/>
      <c r="J249" s="45"/>
      <c r="K249" s="45"/>
      <c r="L249" s="45"/>
      <c r="M249" s="45"/>
    </row>
    <row r="250" spans="1:13" x14ac:dyDescent="0.25">
      <c r="A250" s="159" t="s">
        <v>770</v>
      </c>
      <c r="B250" s="54" t="s">
        <v>719</v>
      </c>
      <c r="C250" s="58" t="s">
        <v>771</v>
      </c>
      <c r="D250" s="56" t="str">
        <f t="shared" si="0"/>
        <v>町</v>
      </c>
      <c r="E250" s="57">
        <v>95</v>
      </c>
      <c r="F250" s="160" t="s">
        <v>264</v>
      </c>
      <c r="G250" s="45"/>
      <c r="H250" s="45"/>
      <c r="I250" s="45"/>
      <c r="J250" s="45"/>
      <c r="K250" s="45"/>
      <c r="L250" s="45"/>
      <c r="M250" s="45"/>
    </row>
    <row r="251" spans="1:13" x14ac:dyDescent="0.25">
      <c r="A251" s="159" t="s">
        <v>772</v>
      </c>
      <c r="B251" s="54" t="s">
        <v>719</v>
      </c>
      <c r="C251" s="58" t="s">
        <v>773</v>
      </c>
      <c r="D251" s="56" t="str">
        <f t="shared" si="0"/>
        <v>村</v>
      </c>
      <c r="E251" s="57">
        <v>39</v>
      </c>
      <c r="F251" s="160" t="s">
        <v>264</v>
      </c>
      <c r="G251" s="45"/>
      <c r="H251" s="45"/>
      <c r="I251" s="45"/>
      <c r="J251" s="45"/>
      <c r="K251" s="45"/>
      <c r="L251" s="45"/>
      <c r="M251" s="45"/>
    </row>
    <row r="252" spans="1:13" x14ac:dyDescent="0.25">
      <c r="A252" s="159" t="s">
        <v>774</v>
      </c>
      <c r="B252" s="54" t="s">
        <v>719</v>
      </c>
      <c r="C252" s="58" t="s">
        <v>775</v>
      </c>
      <c r="D252" s="56" t="str">
        <f t="shared" si="0"/>
        <v>村</v>
      </c>
      <c r="E252" s="57">
        <v>31</v>
      </c>
      <c r="F252" s="160" t="s">
        <v>264</v>
      </c>
      <c r="G252" s="45"/>
      <c r="H252" s="45"/>
      <c r="I252" s="45"/>
      <c r="J252" s="45"/>
      <c r="K252" s="45"/>
      <c r="L252" s="45"/>
      <c r="M252" s="45"/>
    </row>
    <row r="253" spans="1:13" x14ac:dyDescent="0.25">
      <c r="A253" s="159" t="s">
        <v>776</v>
      </c>
      <c r="B253" s="54" t="s">
        <v>719</v>
      </c>
      <c r="C253" s="58" t="s">
        <v>777</v>
      </c>
      <c r="D253" s="56" t="str">
        <f t="shared" si="0"/>
        <v>町</v>
      </c>
      <c r="E253" s="57">
        <v>48</v>
      </c>
      <c r="F253" s="160" t="s">
        <v>264</v>
      </c>
      <c r="G253" s="45"/>
      <c r="H253" s="45"/>
      <c r="I253" s="45"/>
      <c r="J253" s="45"/>
      <c r="K253" s="45"/>
      <c r="L253" s="45"/>
      <c r="M253" s="45"/>
    </row>
    <row r="254" spans="1:13" x14ac:dyDescent="0.25">
      <c r="A254" s="159" t="s">
        <v>778</v>
      </c>
      <c r="B254" s="54" t="s">
        <v>719</v>
      </c>
      <c r="C254" s="58" t="s">
        <v>779</v>
      </c>
      <c r="D254" s="56" t="str">
        <f t="shared" si="0"/>
        <v>村</v>
      </c>
      <c r="E254" s="57">
        <v>40</v>
      </c>
      <c r="F254" s="160" t="s">
        <v>264</v>
      </c>
      <c r="G254" s="45"/>
      <c r="H254" s="45"/>
      <c r="I254" s="45"/>
      <c r="J254" s="45"/>
      <c r="K254" s="45"/>
      <c r="L254" s="45"/>
      <c r="M254" s="45"/>
    </row>
    <row r="255" spans="1:13" x14ac:dyDescent="0.25">
      <c r="A255" s="159" t="s">
        <v>780</v>
      </c>
      <c r="B255" s="54" t="s">
        <v>719</v>
      </c>
      <c r="C255" s="58" t="s">
        <v>781</v>
      </c>
      <c r="D255" s="56" t="str">
        <f t="shared" si="0"/>
        <v>村</v>
      </c>
      <c r="E255" s="57">
        <v>38</v>
      </c>
      <c r="F255" s="160" t="s">
        <v>264</v>
      </c>
      <c r="G255" s="45"/>
      <c r="H255" s="45"/>
      <c r="I255" s="45"/>
      <c r="J255" s="45"/>
      <c r="K255" s="45"/>
      <c r="L255" s="45"/>
      <c r="M255" s="45"/>
    </row>
    <row r="256" spans="1:13" x14ac:dyDescent="0.25">
      <c r="A256" s="159" t="s">
        <v>782</v>
      </c>
      <c r="B256" s="54" t="s">
        <v>719</v>
      </c>
      <c r="C256" s="58" t="s">
        <v>783</v>
      </c>
      <c r="D256" s="56" t="str">
        <f t="shared" si="0"/>
        <v>町</v>
      </c>
      <c r="E256" s="57">
        <v>100</v>
      </c>
      <c r="F256" s="160" t="s">
        <v>265</v>
      </c>
      <c r="G256" s="45"/>
      <c r="H256" s="45"/>
      <c r="I256" s="45"/>
      <c r="J256" s="45"/>
      <c r="K256" s="45"/>
      <c r="L256" s="45"/>
      <c r="M256" s="45"/>
    </row>
    <row r="257" spans="1:13" x14ac:dyDescent="0.25">
      <c r="A257" s="159" t="s">
        <v>784</v>
      </c>
      <c r="B257" s="54" t="s">
        <v>719</v>
      </c>
      <c r="C257" s="58" t="s">
        <v>785</v>
      </c>
      <c r="D257" s="56" t="str">
        <f t="shared" si="0"/>
        <v>町</v>
      </c>
      <c r="E257" s="57">
        <v>69</v>
      </c>
      <c r="F257" s="160" t="s">
        <v>264</v>
      </c>
      <c r="G257" s="45"/>
      <c r="H257" s="45"/>
      <c r="I257" s="45"/>
      <c r="J257" s="45"/>
      <c r="K257" s="45"/>
      <c r="L257" s="45"/>
      <c r="M257" s="45"/>
    </row>
    <row r="258" spans="1:13" x14ac:dyDescent="0.25">
      <c r="A258" s="158" t="s">
        <v>786</v>
      </c>
      <c r="B258" s="61" t="s">
        <v>787</v>
      </c>
      <c r="C258" s="55" t="s">
        <v>787</v>
      </c>
      <c r="D258" s="56" t="str">
        <f t="shared" ref="D258:D512" si="1">RIGHT(C258)</f>
        <v>県</v>
      </c>
      <c r="E258" s="57">
        <v>3714</v>
      </c>
      <c r="F258" s="157" t="s">
        <v>267</v>
      </c>
      <c r="G258" s="45"/>
      <c r="H258" s="45"/>
      <c r="I258" s="45"/>
      <c r="J258" s="45"/>
      <c r="K258" s="45"/>
      <c r="L258" s="45"/>
      <c r="M258" s="45"/>
    </row>
    <row r="259" spans="1:13" x14ac:dyDescent="0.25">
      <c r="A259" s="158" t="s">
        <v>788</v>
      </c>
      <c r="B259" s="54" t="s">
        <v>787</v>
      </c>
      <c r="C259" s="55" t="s">
        <v>789</v>
      </c>
      <c r="D259" s="56" t="str">
        <f t="shared" si="1"/>
        <v>市</v>
      </c>
      <c r="E259" s="57">
        <v>2238</v>
      </c>
      <c r="F259" s="157" t="s">
        <v>267</v>
      </c>
      <c r="G259" s="45"/>
      <c r="H259" s="45"/>
      <c r="I259" s="45"/>
      <c r="J259" s="45"/>
      <c r="K259" s="45"/>
      <c r="L259" s="45"/>
      <c r="M259" s="45"/>
    </row>
    <row r="260" spans="1:13" x14ac:dyDescent="0.25">
      <c r="A260" s="159" t="s">
        <v>790</v>
      </c>
      <c r="B260" s="54" t="s">
        <v>787</v>
      </c>
      <c r="C260" s="58" t="s">
        <v>791</v>
      </c>
      <c r="D260" s="56" t="str">
        <f t="shared" si="1"/>
        <v>市</v>
      </c>
      <c r="E260" s="57">
        <v>600</v>
      </c>
      <c r="F260" s="160" t="s">
        <v>266</v>
      </c>
      <c r="G260" s="45"/>
      <c r="H260" s="45"/>
      <c r="I260" s="45"/>
      <c r="J260" s="45"/>
      <c r="K260" s="45"/>
      <c r="L260" s="45"/>
      <c r="M260" s="45"/>
    </row>
    <row r="261" spans="1:13" x14ac:dyDescent="0.25">
      <c r="A261" s="159" t="s">
        <v>792</v>
      </c>
      <c r="B261" s="54" t="s">
        <v>787</v>
      </c>
      <c r="C261" s="58" t="s">
        <v>793</v>
      </c>
      <c r="D261" s="56" t="str">
        <f t="shared" si="1"/>
        <v>市</v>
      </c>
      <c r="E261" s="57">
        <v>178</v>
      </c>
      <c r="F261" s="160" t="s">
        <v>265</v>
      </c>
      <c r="G261" s="45"/>
      <c r="H261" s="45"/>
      <c r="I261" s="45"/>
      <c r="J261" s="45"/>
      <c r="K261" s="45"/>
      <c r="L261" s="45"/>
      <c r="M261" s="45"/>
    </row>
    <row r="262" spans="1:13" x14ac:dyDescent="0.25">
      <c r="A262" s="159" t="s">
        <v>794</v>
      </c>
      <c r="B262" s="54" t="s">
        <v>787</v>
      </c>
      <c r="C262" s="58" t="s">
        <v>795</v>
      </c>
      <c r="D262" s="56" t="str">
        <f t="shared" si="1"/>
        <v>市</v>
      </c>
      <c r="E262" s="57">
        <v>334</v>
      </c>
      <c r="F262" s="160" t="s">
        <v>266</v>
      </c>
      <c r="G262" s="45"/>
      <c r="H262" s="45"/>
      <c r="I262" s="45"/>
      <c r="J262" s="45"/>
      <c r="K262" s="45"/>
      <c r="L262" s="45"/>
      <c r="M262" s="45"/>
    </row>
    <row r="263" spans="1:13" x14ac:dyDescent="0.25">
      <c r="A263" s="159" t="s">
        <v>796</v>
      </c>
      <c r="B263" s="54" t="s">
        <v>787</v>
      </c>
      <c r="C263" s="58" t="s">
        <v>797</v>
      </c>
      <c r="D263" s="56" t="str">
        <f t="shared" si="1"/>
        <v>市</v>
      </c>
      <c r="E263" s="57">
        <v>154</v>
      </c>
      <c r="F263" s="160" t="s">
        <v>265</v>
      </c>
      <c r="G263" s="45"/>
      <c r="H263" s="45"/>
      <c r="I263" s="45"/>
      <c r="J263" s="45"/>
      <c r="K263" s="45"/>
      <c r="L263" s="45"/>
      <c r="M263" s="45"/>
    </row>
    <row r="264" spans="1:13" x14ac:dyDescent="0.25">
      <c r="A264" s="159" t="s">
        <v>798</v>
      </c>
      <c r="B264" s="54" t="s">
        <v>787</v>
      </c>
      <c r="C264" s="58" t="s">
        <v>799</v>
      </c>
      <c r="D264" s="56" t="str">
        <f t="shared" si="1"/>
        <v>市</v>
      </c>
      <c r="E264" s="57">
        <v>216</v>
      </c>
      <c r="F264" s="160" t="s">
        <v>266</v>
      </c>
      <c r="G264" s="45"/>
      <c r="H264" s="45"/>
      <c r="I264" s="45"/>
      <c r="J264" s="45"/>
      <c r="K264" s="45"/>
      <c r="L264" s="45"/>
      <c r="M264" s="45"/>
    </row>
    <row r="265" spans="1:13" x14ac:dyDescent="0.25">
      <c r="A265" s="159" t="s">
        <v>800</v>
      </c>
      <c r="B265" s="54" t="s">
        <v>787</v>
      </c>
      <c r="C265" s="58" t="s">
        <v>801</v>
      </c>
      <c r="D265" s="56" t="str">
        <f t="shared" si="1"/>
        <v>市</v>
      </c>
      <c r="E265" s="57">
        <v>150</v>
      </c>
      <c r="F265" s="160" t="s">
        <v>265</v>
      </c>
      <c r="G265" s="45"/>
      <c r="H265" s="45"/>
      <c r="I265" s="45"/>
      <c r="J265" s="45"/>
      <c r="K265" s="45"/>
      <c r="L265" s="45"/>
      <c r="M265" s="45"/>
    </row>
    <row r="266" spans="1:13" x14ac:dyDescent="0.25">
      <c r="A266" s="159" t="s">
        <v>802</v>
      </c>
      <c r="B266" s="54" t="s">
        <v>787</v>
      </c>
      <c r="C266" s="58" t="s">
        <v>803</v>
      </c>
      <c r="D266" s="56" t="str">
        <f t="shared" si="1"/>
        <v>市</v>
      </c>
      <c r="E266" s="57">
        <v>188</v>
      </c>
      <c r="F266" s="160" t="s">
        <v>265</v>
      </c>
      <c r="G266" s="45"/>
      <c r="H266" s="45"/>
      <c r="I266" s="45"/>
      <c r="J266" s="45"/>
      <c r="K266" s="45"/>
      <c r="L266" s="45"/>
      <c r="M266" s="45"/>
    </row>
    <row r="267" spans="1:13" x14ac:dyDescent="0.25">
      <c r="A267" s="159" t="s">
        <v>804</v>
      </c>
      <c r="B267" s="54" t="s">
        <v>787</v>
      </c>
      <c r="C267" s="58" t="s">
        <v>805</v>
      </c>
      <c r="D267" s="56" t="str">
        <f t="shared" si="1"/>
        <v>市</v>
      </c>
      <c r="E267" s="57">
        <v>140</v>
      </c>
      <c r="F267" s="160" t="s">
        <v>265</v>
      </c>
      <c r="G267" s="45"/>
      <c r="H267" s="45"/>
      <c r="I267" s="45"/>
      <c r="J267" s="45"/>
      <c r="K267" s="45"/>
      <c r="L267" s="45"/>
      <c r="M267" s="45"/>
    </row>
    <row r="268" spans="1:13" x14ac:dyDescent="0.25">
      <c r="A268" s="159" t="s">
        <v>806</v>
      </c>
      <c r="B268" s="54" t="s">
        <v>787</v>
      </c>
      <c r="C268" s="58" t="s">
        <v>807</v>
      </c>
      <c r="D268" s="56" t="str">
        <f t="shared" si="1"/>
        <v>市</v>
      </c>
      <c r="E268" s="57">
        <v>348</v>
      </c>
      <c r="F268" s="160" t="s">
        <v>266</v>
      </c>
      <c r="G268" s="45"/>
      <c r="H268" s="45"/>
      <c r="I268" s="45"/>
      <c r="J268" s="45"/>
      <c r="K268" s="45"/>
      <c r="L268" s="45"/>
      <c r="M268" s="45"/>
    </row>
    <row r="269" spans="1:13" x14ac:dyDescent="0.25">
      <c r="A269" s="159" t="s">
        <v>808</v>
      </c>
      <c r="B269" s="54" t="s">
        <v>787</v>
      </c>
      <c r="C269" s="58" t="s">
        <v>809</v>
      </c>
      <c r="D269" s="56" t="str">
        <f t="shared" si="1"/>
        <v>市</v>
      </c>
      <c r="E269" s="57">
        <v>342</v>
      </c>
      <c r="F269" s="160" t="s">
        <v>266</v>
      </c>
      <c r="G269" s="45"/>
      <c r="H269" s="45"/>
      <c r="I269" s="45"/>
      <c r="J269" s="45"/>
      <c r="K269" s="45"/>
      <c r="L269" s="45"/>
      <c r="M269" s="45"/>
    </row>
    <row r="270" spans="1:13" x14ac:dyDescent="0.25">
      <c r="A270" s="159" t="s">
        <v>810</v>
      </c>
      <c r="B270" s="54" t="s">
        <v>787</v>
      </c>
      <c r="C270" s="58" t="s">
        <v>811</v>
      </c>
      <c r="D270" s="56" t="str">
        <f t="shared" si="1"/>
        <v>市</v>
      </c>
      <c r="E270" s="57">
        <v>185</v>
      </c>
      <c r="F270" s="160" t="s">
        <v>265</v>
      </c>
      <c r="G270" s="45"/>
      <c r="H270" s="45"/>
      <c r="I270" s="45"/>
      <c r="J270" s="45"/>
      <c r="K270" s="45"/>
      <c r="L270" s="45"/>
      <c r="M270" s="45"/>
    </row>
    <row r="271" spans="1:13" x14ac:dyDescent="0.25">
      <c r="A271" s="159" t="s">
        <v>812</v>
      </c>
      <c r="B271" s="54" t="s">
        <v>787</v>
      </c>
      <c r="C271" s="58" t="s">
        <v>813</v>
      </c>
      <c r="D271" s="56" t="str">
        <f t="shared" si="1"/>
        <v>市</v>
      </c>
      <c r="E271" s="57">
        <v>446</v>
      </c>
      <c r="F271" s="160" t="s">
        <v>266</v>
      </c>
      <c r="G271" s="45"/>
      <c r="H271" s="45"/>
      <c r="I271" s="45"/>
      <c r="J271" s="45"/>
      <c r="K271" s="45"/>
      <c r="L271" s="45"/>
      <c r="M271" s="45"/>
    </row>
    <row r="272" spans="1:13" x14ac:dyDescent="0.25">
      <c r="A272" s="159" t="s">
        <v>814</v>
      </c>
      <c r="B272" s="54" t="s">
        <v>787</v>
      </c>
      <c r="C272" s="58" t="s">
        <v>815</v>
      </c>
      <c r="D272" s="56" t="str">
        <f t="shared" si="1"/>
        <v>市</v>
      </c>
      <c r="E272" s="57">
        <v>156</v>
      </c>
      <c r="F272" s="160" t="s">
        <v>265</v>
      </c>
      <c r="G272" s="45"/>
      <c r="H272" s="45"/>
      <c r="I272" s="45"/>
      <c r="J272" s="45"/>
      <c r="K272" s="45"/>
      <c r="L272" s="45"/>
      <c r="M272" s="45"/>
    </row>
    <row r="273" spans="1:13" x14ac:dyDescent="0.25">
      <c r="A273" s="159" t="s">
        <v>816</v>
      </c>
      <c r="B273" s="54" t="s">
        <v>787</v>
      </c>
      <c r="C273" s="58" t="s">
        <v>817</v>
      </c>
      <c r="D273" s="56" t="str">
        <f t="shared" si="1"/>
        <v>町</v>
      </c>
      <c r="E273" s="57">
        <v>69</v>
      </c>
      <c r="F273" s="160" t="s">
        <v>264</v>
      </c>
      <c r="G273" s="45"/>
      <c r="H273" s="45"/>
      <c r="I273" s="45"/>
      <c r="J273" s="45"/>
      <c r="K273" s="45"/>
      <c r="L273" s="45"/>
      <c r="M273" s="45"/>
    </row>
    <row r="274" spans="1:13" x14ac:dyDescent="0.25">
      <c r="A274" s="159" t="s">
        <v>818</v>
      </c>
      <c r="B274" s="54" t="s">
        <v>787</v>
      </c>
      <c r="C274" s="58" t="s">
        <v>819</v>
      </c>
      <c r="D274" s="56" t="str">
        <f t="shared" si="1"/>
        <v>町</v>
      </c>
      <c r="E274" s="57">
        <v>32</v>
      </c>
      <c r="F274" s="160" t="s">
        <v>264</v>
      </c>
      <c r="G274" s="45"/>
      <c r="H274" s="45"/>
      <c r="I274" s="45"/>
      <c r="J274" s="45"/>
      <c r="K274" s="45"/>
      <c r="L274" s="45"/>
      <c r="M274" s="45"/>
    </row>
    <row r="275" spans="1:13" x14ac:dyDescent="0.25">
      <c r="A275" s="159" t="s">
        <v>820</v>
      </c>
      <c r="B275" s="54" t="s">
        <v>787</v>
      </c>
      <c r="C275" s="58" t="s">
        <v>821</v>
      </c>
      <c r="D275" s="56" t="str">
        <f t="shared" si="1"/>
        <v>町</v>
      </c>
      <c r="E275" s="57">
        <v>87</v>
      </c>
      <c r="F275" s="160" t="s">
        <v>264</v>
      </c>
      <c r="G275" s="45"/>
      <c r="H275" s="45"/>
      <c r="I275" s="45"/>
      <c r="J275" s="45"/>
      <c r="K275" s="45"/>
      <c r="L275" s="45"/>
      <c r="M275" s="45"/>
    </row>
    <row r="276" spans="1:13" x14ac:dyDescent="0.25">
      <c r="A276" s="159" t="s">
        <v>822</v>
      </c>
      <c r="B276" s="54" t="s">
        <v>787</v>
      </c>
      <c r="C276" s="58" t="s">
        <v>823</v>
      </c>
      <c r="D276" s="56" t="str">
        <f t="shared" si="1"/>
        <v>町</v>
      </c>
      <c r="E276" s="57">
        <v>61</v>
      </c>
      <c r="F276" s="160" t="s">
        <v>264</v>
      </c>
      <c r="G276" s="45"/>
      <c r="H276" s="45"/>
      <c r="I276" s="45"/>
      <c r="J276" s="45"/>
      <c r="K276" s="45"/>
      <c r="L276" s="45"/>
      <c r="M276" s="45"/>
    </row>
    <row r="277" spans="1:13" x14ac:dyDescent="0.25">
      <c r="A277" s="159" t="s">
        <v>824</v>
      </c>
      <c r="B277" s="54" t="s">
        <v>787</v>
      </c>
      <c r="C277" s="58" t="s">
        <v>825</v>
      </c>
      <c r="D277" s="56" t="str">
        <f t="shared" si="1"/>
        <v>町</v>
      </c>
      <c r="E277" s="57">
        <v>110</v>
      </c>
      <c r="F277" s="160" t="s">
        <v>265</v>
      </c>
      <c r="G277" s="45"/>
      <c r="H277" s="45"/>
      <c r="I277" s="45"/>
      <c r="J277" s="45"/>
      <c r="K277" s="45"/>
      <c r="L277" s="45"/>
      <c r="M277" s="45"/>
    </row>
    <row r="278" spans="1:13" x14ac:dyDescent="0.25">
      <c r="A278" s="159" t="s">
        <v>826</v>
      </c>
      <c r="B278" s="54" t="s">
        <v>787</v>
      </c>
      <c r="C278" s="58" t="s">
        <v>827</v>
      </c>
      <c r="D278" s="56" t="str">
        <f t="shared" si="1"/>
        <v>町</v>
      </c>
      <c r="E278" s="57">
        <v>59</v>
      </c>
      <c r="F278" s="160" t="s">
        <v>264</v>
      </c>
      <c r="G278" s="45"/>
      <c r="H278" s="45"/>
      <c r="I278" s="45"/>
      <c r="J278" s="45"/>
      <c r="K278" s="45"/>
      <c r="L278" s="45"/>
      <c r="M278" s="45"/>
    </row>
    <row r="279" spans="1:13" x14ac:dyDescent="0.25">
      <c r="A279" s="159" t="s">
        <v>828</v>
      </c>
      <c r="B279" s="54" t="s">
        <v>787</v>
      </c>
      <c r="C279" s="58" t="s">
        <v>829</v>
      </c>
      <c r="D279" s="56" t="str">
        <f t="shared" si="1"/>
        <v>町</v>
      </c>
      <c r="E279" s="57">
        <v>112</v>
      </c>
      <c r="F279" s="160" t="s">
        <v>265</v>
      </c>
      <c r="G279" s="45"/>
      <c r="H279" s="45"/>
      <c r="I279" s="45"/>
      <c r="J279" s="45"/>
      <c r="K279" s="45"/>
      <c r="L279" s="45"/>
      <c r="M279" s="45"/>
    </row>
    <row r="280" spans="1:13" x14ac:dyDescent="0.25">
      <c r="A280" s="159" t="s">
        <v>830</v>
      </c>
      <c r="B280" s="54" t="s">
        <v>787</v>
      </c>
      <c r="C280" s="58" t="s">
        <v>831</v>
      </c>
      <c r="D280" s="56" t="str">
        <f t="shared" si="1"/>
        <v>町</v>
      </c>
      <c r="E280" s="57">
        <v>115</v>
      </c>
      <c r="F280" s="160" t="s">
        <v>265</v>
      </c>
      <c r="G280" s="45"/>
      <c r="H280" s="45"/>
      <c r="I280" s="45"/>
      <c r="J280" s="45"/>
      <c r="K280" s="45"/>
      <c r="L280" s="45"/>
      <c r="M280" s="45"/>
    </row>
    <row r="281" spans="1:13" x14ac:dyDescent="0.25">
      <c r="A281" s="159" t="s">
        <v>832</v>
      </c>
      <c r="B281" s="54" t="s">
        <v>787</v>
      </c>
      <c r="C281" s="58" t="s">
        <v>833</v>
      </c>
      <c r="D281" s="56" t="str">
        <f t="shared" si="1"/>
        <v>町</v>
      </c>
      <c r="E281" s="57">
        <v>95</v>
      </c>
      <c r="F281" s="160" t="s">
        <v>264</v>
      </c>
      <c r="G281" s="45"/>
      <c r="H281" s="45"/>
      <c r="I281" s="45"/>
      <c r="J281" s="45"/>
      <c r="K281" s="45"/>
      <c r="L281" s="45"/>
      <c r="M281" s="45"/>
    </row>
    <row r="282" spans="1:13" x14ac:dyDescent="0.25">
      <c r="A282" s="159" t="s">
        <v>834</v>
      </c>
      <c r="B282" s="54" t="s">
        <v>787</v>
      </c>
      <c r="C282" s="58" t="s">
        <v>835</v>
      </c>
      <c r="D282" s="56" t="str">
        <f t="shared" si="1"/>
        <v>町</v>
      </c>
      <c r="E282" s="57">
        <v>75</v>
      </c>
      <c r="F282" s="160" t="s">
        <v>264</v>
      </c>
      <c r="G282" s="45"/>
      <c r="H282" s="45"/>
      <c r="I282" s="45"/>
      <c r="J282" s="45"/>
      <c r="K282" s="45"/>
      <c r="L282" s="45"/>
      <c r="M282" s="45"/>
    </row>
    <row r="283" spans="1:13" x14ac:dyDescent="0.25">
      <c r="A283" s="159" t="s">
        <v>836</v>
      </c>
      <c r="B283" s="54" t="s">
        <v>787</v>
      </c>
      <c r="C283" s="58" t="s">
        <v>837</v>
      </c>
      <c r="D283" s="56" t="str">
        <f t="shared" si="1"/>
        <v>町</v>
      </c>
      <c r="E283" s="57">
        <v>76</v>
      </c>
      <c r="F283" s="160" t="s">
        <v>264</v>
      </c>
      <c r="G283" s="45"/>
      <c r="H283" s="45"/>
      <c r="I283" s="45"/>
      <c r="J283" s="45"/>
      <c r="K283" s="45"/>
      <c r="L283" s="45"/>
      <c r="M283" s="45"/>
    </row>
    <row r="284" spans="1:13" x14ac:dyDescent="0.25">
      <c r="A284" s="159" t="s">
        <v>838</v>
      </c>
      <c r="B284" s="54" t="s">
        <v>787</v>
      </c>
      <c r="C284" s="58" t="s">
        <v>839</v>
      </c>
      <c r="D284" s="56" t="str">
        <f t="shared" si="1"/>
        <v>町</v>
      </c>
      <c r="E284" s="57">
        <v>113</v>
      </c>
      <c r="F284" s="160" t="s">
        <v>265</v>
      </c>
      <c r="G284" s="45"/>
      <c r="H284" s="45"/>
      <c r="I284" s="45"/>
      <c r="J284" s="45"/>
      <c r="K284" s="45"/>
      <c r="L284" s="45"/>
      <c r="M284" s="45"/>
    </row>
    <row r="285" spans="1:13" x14ac:dyDescent="0.25">
      <c r="A285" s="159" t="s">
        <v>840</v>
      </c>
      <c r="B285" s="54" t="s">
        <v>787</v>
      </c>
      <c r="C285" s="58" t="s">
        <v>841</v>
      </c>
      <c r="D285" s="56" t="str">
        <f t="shared" si="1"/>
        <v>町</v>
      </c>
      <c r="E285" s="57">
        <v>100</v>
      </c>
      <c r="F285" s="160" t="s">
        <v>265</v>
      </c>
      <c r="G285" s="45"/>
      <c r="H285" s="45"/>
      <c r="I285" s="45"/>
      <c r="J285" s="45"/>
      <c r="K285" s="45"/>
      <c r="L285" s="45"/>
      <c r="M285" s="45"/>
    </row>
    <row r="286" spans="1:13" x14ac:dyDescent="0.25">
      <c r="A286" s="159" t="s">
        <v>842</v>
      </c>
      <c r="B286" s="54" t="s">
        <v>787</v>
      </c>
      <c r="C286" s="58" t="s">
        <v>843</v>
      </c>
      <c r="D286" s="56" t="str">
        <f t="shared" si="1"/>
        <v>町</v>
      </c>
      <c r="E286" s="57">
        <v>66</v>
      </c>
      <c r="F286" s="160" t="s">
        <v>264</v>
      </c>
      <c r="G286" s="45"/>
      <c r="H286" s="45"/>
      <c r="I286" s="45"/>
      <c r="J286" s="45"/>
      <c r="K286" s="45"/>
      <c r="L286" s="45"/>
      <c r="M286" s="45"/>
    </row>
    <row r="287" spans="1:13" x14ac:dyDescent="0.25">
      <c r="A287" s="159" t="s">
        <v>844</v>
      </c>
      <c r="B287" s="54" t="s">
        <v>787</v>
      </c>
      <c r="C287" s="58" t="s">
        <v>845</v>
      </c>
      <c r="D287" s="56" t="str">
        <f t="shared" si="1"/>
        <v>村</v>
      </c>
      <c r="E287" s="57">
        <v>55</v>
      </c>
      <c r="F287" s="160" t="s">
        <v>264</v>
      </c>
      <c r="G287" s="45"/>
      <c r="H287" s="45"/>
      <c r="I287" s="45"/>
      <c r="J287" s="45"/>
      <c r="K287" s="45"/>
      <c r="L287" s="45"/>
      <c r="M287" s="45"/>
    </row>
    <row r="288" spans="1:13" x14ac:dyDescent="0.25">
      <c r="A288" s="159" t="s">
        <v>846</v>
      </c>
      <c r="B288" s="54" t="s">
        <v>787</v>
      </c>
      <c r="C288" s="58" t="s">
        <v>847</v>
      </c>
      <c r="D288" s="56" t="str">
        <f t="shared" si="1"/>
        <v>町</v>
      </c>
      <c r="E288" s="57">
        <v>44</v>
      </c>
      <c r="F288" s="160" t="s">
        <v>264</v>
      </c>
      <c r="G288" s="45"/>
      <c r="H288" s="45"/>
      <c r="I288" s="45"/>
      <c r="J288" s="45"/>
      <c r="K288" s="45"/>
      <c r="L288" s="45"/>
      <c r="M288" s="45"/>
    </row>
    <row r="289" spans="1:13" x14ac:dyDescent="0.25">
      <c r="A289" s="159" t="s">
        <v>848</v>
      </c>
      <c r="B289" s="54" t="s">
        <v>787</v>
      </c>
      <c r="C289" s="58" t="s">
        <v>849</v>
      </c>
      <c r="D289" s="56" t="str">
        <f t="shared" si="1"/>
        <v>町</v>
      </c>
      <c r="E289" s="57">
        <v>115</v>
      </c>
      <c r="F289" s="160" t="s">
        <v>265</v>
      </c>
      <c r="G289" s="45"/>
      <c r="H289" s="45"/>
      <c r="I289" s="45"/>
      <c r="J289" s="45"/>
      <c r="K289" s="45"/>
      <c r="L289" s="45"/>
      <c r="M289" s="45"/>
    </row>
    <row r="290" spans="1:13" x14ac:dyDescent="0.25">
      <c r="A290" s="159" t="s">
        <v>850</v>
      </c>
      <c r="B290" s="54" t="s">
        <v>787</v>
      </c>
      <c r="C290" s="58" t="s">
        <v>851</v>
      </c>
      <c r="D290" s="56" t="str">
        <f t="shared" si="1"/>
        <v>町</v>
      </c>
      <c r="E290" s="57">
        <v>77</v>
      </c>
      <c r="F290" s="160" t="s">
        <v>264</v>
      </c>
      <c r="G290" s="45"/>
      <c r="H290" s="45"/>
      <c r="I290" s="45"/>
      <c r="J290" s="45"/>
      <c r="K290" s="45"/>
      <c r="L290" s="45"/>
      <c r="M290" s="45"/>
    </row>
    <row r="291" spans="1:13" x14ac:dyDescent="0.25">
      <c r="A291" s="159" t="s">
        <v>852</v>
      </c>
      <c r="B291" s="54" t="s">
        <v>787</v>
      </c>
      <c r="C291" s="58" t="s">
        <v>853</v>
      </c>
      <c r="D291" s="56" t="str">
        <f t="shared" si="1"/>
        <v>町</v>
      </c>
      <c r="E291" s="57">
        <v>86</v>
      </c>
      <c r="F291" s="160" t="s">
        <v>264</v>
      </c>
      <c r="G291" s="45"/>
      <c r="H291" s="45"/>
      <c r="I291" s="45"/>
      <c r="J291" s="45"/>
      <c r="K291" s="45"/>
      <c r="L291" s="45"/>
      <c r="M291" s="45"/>
    </row>
    <row r="292" spans="1:13" x14ac:dyDescent="0.25">
      <c r="A292" s="159" t="s">
        <v>854</v>
      </c>
      <c r="B292" s="54" t="s">
        <v>787</v>
      </c>
      <c r="C292" s="58" t="s">
        <v>855</v>
      </c>
      <c r="D292" s="56" t="str">
        <f t="shared" si="1"/>
        <v>町</v>
      </c>
      <c r="E292" s="57">
        <v>82</v>
      </c>
      <c r="F292" s="160" t="s">
        <v>264</v>
      </c>
      <c r="G292" s="45"/>
      <c r="H292" s="45"/>
      <c r="I292" s="45"/>
      <c r="J292" s="45"/>
      <c r="K292" s="45"/>
      <c r="L292" s="45"/>
      <c r="M292" s="45"/>
    </row>
    <row r="293" spans="1:13" x14ac:dyDescent="0.25">
      <c r="A293" s="159" t="s">
        <v>856</v>
      </c>
      <c r="B293" s="54" t="s">
        <v>787</v>
      </c>
      <c r="C293" s="58" t="s">
        <v>857</v>
      </c>
      <c r="D293" s="56" t="str">
        <f t="shared" si="1"/>
        <v>町</v>
      </c>
      <c r="E293" s="57">
        <v>91</v>
      </c>
      <c r="F293" s="160" t="s">
        <v>264</v>
      </c>
      <c r="G293" s="45"/>
      <c r="H293" s="45"/>
      <c r="I293" s="45"/>
      <c r="J293" s="45"/>
      <c r="K293" s="45"/>
      <c r="L293" s="45"/>
      <c r="M293" s="45"/>
    </row>
    <row r="294" spans="1:13" x14ac:dyDescent="0.25">
      <c r="A294" s="158" t="s">
        <v>858</v>
      </c>
      <c r="B294" s="61" t="s">
        <v>859</v>
      </c>
      <c r="C294" s="55" t="s">
        <v>859</v>
      </c>
      <c r="D294" s="56" t="str">
        <f t="shared" si="1"/>
        <v>県</v>
      </c>
      <c r="E294" s="57">
        <v>2705</v>
      </c>
      <c r="F294" s="157" t="s">
        <v>267</v>
      </c>
      <c r="G294" s="45"/>
      <c r="H294" s="45"/>
      <c r="I294" s="45"/>
      <c r="J294" s="45"/>
      <c r="K294" s="45"/>
      <c r="L294" s="45"/>
      <c r="M294" s="45"/>
    </row>
    <row r="295" spans="1:13" x14ac:dyDescent="0.25">
      <c r="A295" s="159" t="s">
        <v>860</v>
      </c>
      <c r="B295" s="54" t="s">
        <v>859</v>
      </c>
      <c r="C295" s="58" t="s">
        <v>861</v>
      </c>
      <c r="D295" s="56" t="str">
        <f t="shared" si="1"/>
        <v>市</v>
      </c>
      <c r="E295" s="57">
        <v>910</v>
      </c>
      <c r="F295" s="160" t="s">
        <v>266</v>
      </c>
      <c r="G295" s="45"/>
      <c r="H295" s="45"/>
      <c r="I295" s="45"/>
      <c r="J295" s="45"/>
      <c r="K295" s="45"/>
      <c r="L295" s="45"/>
      <c r="M295" s="45"/>
    </row>
    <row r="296" spans="1:13" x14ac:dyDescent="0.25">
      <c r="A296" s="159" t="s">
        <v>862</v>
      </c>
      <c r="B296" s="54" t="s">
        <v>859</v>
      </c>
      <c r="C296" s="58" t="s">
        <v>863</v>
      </c>
      <c r="D296" s="56" t="str">
        <f t="shared" si="1"/>
        <v>市</v>
      </c>
      <c r="E296" s="57">
        <v>237</v>
      </c>
      <c r="F296" s="160" t="s">
        <v>266</v>
      </c>
      <c r="G296" s="45"/>
      <c r="H296" s="45"/>
      <c r="I296" s="45"/>
      <c r="J296" s="45"/>
      <c r="K296" s="45"/>
      <c r="L296" s="45"/>
      <c r="M296" s="45"/>
    </row>
    <row r="297" spans="1:13" x14ac:dyDescent="0.25">
      <c r="A297" s="159" t="s">
        <v>864</v>
      </c>
      <c r="B297" s="54" t="s">
        <v>859</v>
      </c>
      <c r="C297" s="58" t="s">
        <v>865</v>
      </c>
      <c r="D297" s="56" t="str">
        <f t="shared" si="1"/>
        <v>市</v>
      </c>
      <c r="E297" s="57">
        <v>432</v>
      </c>
      <c r="F297" s="160" t="s">
        <v>266</v>
      </c>
      <c r="G297" s="45"/>
      <c r="H297" s="45"/>
      <c r="I297" s="45"/>
      <c r="J297" s="45"/>
      <c r="K297" s="45"/>
      <c r="L297" s="45"/>
      <c r="M297" s="45"/>
    </row>
    <row r="298" spans="1:13" x14ac:dyDescent="0.25">
      <c r="A298" s="159" t="s">
        <v>866</v>
      </c>
      <c r="B298" s="54" t="s">
        <v>859</v>
      </c>
      <c r="C298" s="58" t="s">
        <v>867</v>
      </c>
      <c r="D298" s="56" t="str">
        <f t="shared" si="1"/>
        <v>市</v>
      </c>
      <c r="E298" s="57">
        <v>302</v>
      </c>
      <c r="F298" s="160" t="s">
        <v>266</v>
      </c>
      <c r="G298" s="45"/>
      <c r="H298" s="45"/>
      <c r="I298" s="45"/>
      <c r="J298" s="45"/>
      <c r="K298" s="45"/>
      <c r="L298" s="45"/>
      <c r="M298" s="45"/>
    </row>
    <row r="299" spans="1:13" x14ac:dyDescent="0.25">
      <c r="A299" s="159" t="s">
        <v>868</v>
      </c>
      <c r="B299" s="54" t="s">
        <v>859</v>
      </c>
      <c r="C299" s="58" t="s">
        <v>869</v>
      </c>
      <c r="D299" s="56" t="str">
        <f t="shared" si="1"/>
        <v>市</v>
      </c>
      <c r="E299" s="57">
        <v>137</v>
      </c>
      <c r="F299" s="160" t="s">
        <v>265</v>
      </c>
      <c r="G299" s="45"/>
      <c r="H299" s="45"/>
      <c r="I299" s="45"/>
      <c r="J299" s="45"/>
      <c r="K299" s="45"/>
      <c r="L299" s="45"/>
      <c r="M299" s="45"/>
    </row>
    <row r="300" spans="1:13" x14ac:dyDescent="0.25">
      <c r="A300" s="159" t="s">
        <v>870</v>
      </c>
      <c r="B300" s="54" t="s">
        <v>859</v>
      </c>
      <c r="C300" s="58" t="s">
        <v>871</v>
      </c>
      <c r="D300" s="56" t="str">
        <f t="shared" si="1"/>
        <v>市</v>
      </c>
      <c r="E300" s="57">
        <v>216</v>
      </c>
      <c r="F300" s="160" t="s">
        <v>266</v>
      </c>
      <c r="G300" s="45"/>
      <c r="H300" s="45"/>
      <c r="I300" s="45"/>
      <c r="J300" s="45"/>
      <c r="K300" s="45"/>
      <c r="L300" s="45"/>
      <c r="M300" s="45"/>
    </row>
    <row r="301" spans="1:13" x14ac:dyDescent="0.25">
      <c r="A301" s="159" t="s">
        <v>872</v>
      </c>
      <c r="B301" s="54" t="s">
        <v>859</v>
      </c>
      <c r="C301" s="58" t="s">
        <v>873</v>
      </c>
      <c r="D301" s="56" t="str">
        <f t="shared" si="1"/>
        <v>市</v>
      </c>
      <c r="E301" s="57">
        <v>152</v>
      </c>
      <c r="F301" s="160" t="s">
        <v>265</v>
      </c>
      <c r="G301" s="45"/>
      <c r="H301" s="45"/>
      <c r="I301" s="45"/>
      <c r="J301" s="45"/>
      <c r="K301" s="45"/>
      <c r="L301" s="45"/>
      <c r="M301" s="45"/>
    </row>
    <row r="302" spans="1:13" x14ac:dyDescent="0.25">
      <c r="A302" s="159" t="s">
        <v>874</v>
      </c>
      <c r="B302" s="54" t="s">
        <v>859</v>
      </c>
      <c r="C302" s="58" t="s">
        <v>875</v>
      </c>
      <c r="D302" s="56" t="str">
        <f t="shared" si="1"/>
        <v>市</v>
      </c>
      <c r="E302" s="57">
        <v>421</v>
      </c>
      <c r="F302" s="160" t="s">
        <v>266</v>
      </c>
      <c r="G302" s="45"/>
      <c r="H302" s="45"/>
      <c r="I302" s="45"/>
      <c r="J302" s="45"/>
      <c r="K302" s="45"/>
      <c r="L302" s="45"/>
      <c r="M302" s="45"/>
    </row>
    <row r="303" spans="1:13" x14ac:dyDescent="0.25">
      <c r="A303" s="159" t="s">
        <v>876</v>
      </c>
      <c r="B303" s="54" t="s">
        <v>859</v>
      </c>
      <c r="C303" s="58" t="s">
        <v>877</v>
      </c>
      <c r="D303" s="56" t="str">
        <f t="shared" si="1"/>
        <v>市</v>
      </c>
      <c r="E303" s="57">
        <v>118</v>
      </c>
      <c r="F303" s="160" t="s">
        <v>265</v>
      </c>
      <c r="G303" s="45"/>
      <c r="H303" s="45"/>
      <c r="I303" s="45"/>
      <c r="J303" s="45"/>
      <c r="K303" s="45"/>
      <c r="L303" s="45"/>
      <c r="M303" s="45"/>
    </row>
    <row r="304" spans="1:13" x14ac:dyDescent="0.25">
      <c r="A304" s="159" t="s">
        <v>878</v>
      </c>
      <c r="B304" s="54" t="s">
        <v>859</v>
      </c>
      <c r="C304" s="58" t="s">
        <v>879</v>
      </c>
      <c r="D304" s="56" t="str">
        <f t="shared" si="1"/>
        <v>市</v>
      </c>
      <c r="E304" s="57">
        <v>457</v>
      </c>
      <c r="F304" s="160" t="s">
        <v>266</v>
      </c>
      <c r="G304" s="45"/>
      <c r="H304" s="45"/>
      <c r="I304" s="45"/>
      <c r="J304" s="45"/>
      <c r="K304" s="45"/>
      <c r="L304" s="45"/>
      <c r="M304" s="45"/>
    </row>
    <row r="305" spans="1:13" x14ac:dyDescent="0.25">
      <c r="A305" s="159" t="s">
        <v>880</v>
      </c>
      <c r="B305" s="54" t="s">
        <v>859</v>
      </c>
      <c r="C305" s="58" t="s">
        <v>881</v>
      </c>
      <c r="D305" s="56" t="str">
        <f t="shared" si="1"/>
        <v>市</v>
      </c>
      <c r="E305" s="57">
        <v>179</v>
      </c>
      <c r="F305" s="160" t="s">
        <v>265</v>
      </c>
      <c r="G305" s="45"/>
      <c r="H305" s="45"/>
      <c r="I305" s="45"/>
      <c r="J305" s="45"/>
      <c r="K305" s="45"/>
      <c r="L305" s="45"/>
      <c r="M305" s="45"/>
    </row>
    <row r="306" spans="1:13" x14ac:dyDescent="0.25">
      <c r="A306" s="159" t="s">
        <v>882</v>
      </c>
      <c r="B306" s="54" t="s">
        <v>859</v>
      </c>
      <c r="C306" s="58" t="s">
        <v>883</v>
      </c>
      <c r="D306" s="56" t="str">
        <f t="shared" si="1"/>
        <v>市</v>
      </c>
      <c r="E306" s="57">
        <v>115</v>
      </c>
      <c r="F306" s="160" t="s">
        <v>265</v>
      </c>
      <c r="G306" s="45"/>
      <c r="H306" s="45"/>
      <c r="I306" s="45"/>
      <c r="J306" s="45"/>
      <c r="K306" s="45"/>
      <c r="L306" s="45"/>
      <c r="M306" s="45"/>
    </row>
    <row r="307" spans="1:13" x14ac:dyDescent="0.25">
      <c r="A307" s="159" t="s">
        <v>884</v>
      </c>
      <c r="B307" s="54" t="s">
        <v>859</v>
      </c>
      <c r="C307" s="58" t="s">
        <v>885</v>
      </c>
      <c r="D307" s="56" t="str">
        <f t="shared" si="1"/>
        <v>市</v>
      </c>
      <c r="E307" s="57">
        <v>194</v>
      </c>
      <c r="F307" s="160" t="s">
        <v>265</v>
      </c>
      <c r="G307" s="45"/>
      <c r="H307" s="45"/>
      <c r="I307" s="45"/>
      <c r="J307" s="45"/>
      <c r="K307" s="45"/>
      <c r="L307" s="45"/>
      <c r="M307" s="45"/>
    </row>
    <row r="308" spans="1:13" x14ac:dyDescent="0.25">
      <c r="A308" s="159" t="s">
        <v>886</v>
      </c>
      <c r="B308" s="54" t="s">
        <v>859</v>
      </c>
      <c r="C308" s="58" t="s">
        <v>887</v>
      </c>
      <c r="D308" s="56" t="str">
        <f t="shared" si="1"/>
        <v>町</v>
      </c>
      <c r="E308" s="57">
        <v>44</v>
      </c>
      <c r="F308" s="160" t="s">
        <v>264</v>
      </c>
      <c r="G308" s="45"/>
      <c r="H308" s="45"/>
      <c r="I308" s="45"/>
      <c r="J308" s="45"/>
      <c r="K308" s="45"/>
      <c r="L308" s="45"/>
      <c r="M308" s="45"/>
    </row>
    <row r="309" spans="1:13" x14ac:dyDescent="0.25">
      <c r="A309" s="159" t="s">
        <v>888</v>
      </c>
      <c r="B309" s="54" t="s">
        <v>859</v>
      </c>
      <c r="C309" s="58" t="s">
        <v>889</v>
      </c>
      <c r="D309" s="56" t="str">
        <f t="shared" si="1"/>
        <v>村</v>
      </c>
      <c r="E309" s="57">
        <v>30</v>
      </c>
      <c r="F309" s="160" t="s">
        <v>264</v>
      </c>
      <c r="G309" s="45"/>
      <c r="H309" s="45"/>
      <c r="I309" s="45"/>
      <c r="J309" s="45"/>
      <c r="K309" s="45"/>
      <c r="L309" s="45"/>
      <c r="M309" s="45"/>
    </row>
    <row r="310" spans="1:13" x14ac:dyDescent="0.25">
      <c r="A310" s="159" t="s">
        <v>890</v>
      </c>
      <c r="B310" s="54" t="s">
        <v>859</v>
      </c>
      <c r="C310" s="58" t="s">
        <v>891</v>
      </c>
      <c r="D310" s="56" t="str">
        <f t="shared" si="1"/>
        <v>町</v>
      </c>
      <c r="E310" s="57">
        <v>40</v>
      </c>
      <c r="F310" s="160" t="s">
        <v>264</v>
      </c>
      <c r="G310" s="45"/>
      <c r="H310" s="45"/>
      <c r="I310" s="45"/>
      <c r="J310" s="45"/>
      <c r="K310" s="45"/>
      <c r="L310" s="45"/>
      <c r="M310" s="45"/>
    </row>
    <row r="311" spans="1:13" x14ac:dyDescent="0.25">
      <c r="A311" s="159" t="s">
        <v>892</v>
      </c>
      <c r="B311" s="54" t="s">
        <v>859</v>
      </c>
      <c r="C311" s="58" t="s">
        <v>893</v>
      </c>
      <c r="D311" s="56" t="str">
        <f t="shared" si="1"/>
        <v>町</v>
      </c>
      <c r="E311" s="57">
        <v>98</v>
      </c>
      <c r="F311" s="160" t="s">
        <v>264</v>
      </c>
      <c r="G311" s="45"/>
      <c r="H311" s="45"/>
      <c r="I311" s="45"/>
      <c r="J311" s="45"/>
      <c r="K311" s="45"/>
      <c r="L311" s="45"/>
      <c r="M311" s="45"/>
    </row>
    <row r="312" spans="1:13" x14ac:dyDescent="0.25">
      <c r="A312" s="159" t="s">
        <v>894</v>
      </c>
      <c r="B312" s="54" t="s">
        <v>859</v>
      </c>
      <c r="C312" s="58" t="s">
        <v>895</v>
      </c>
      <c r="D312" s="56" t="str">
        <f t="shared" si="1"/>
        <v>町</v>
      </c>
      <c r="E312" s="57">
        <v>54</v>
      </c>
      <c r="F312" s="160" t="s">
        <v>264</v>
      </c>
      <c r="G312" s="45"/>
      <c r="H312" s="45"/>
      <c r="I312" s="45"/>
      <c r="J312" s="45"/>
      <c r="K312" s="45"/>
      <c r="L312" s="45"/>
      <c r="M312" s="45"/>
    </row>
    <row r="313" spans="1:13" x14ac:dyDescent="0.25">
      <c r="A313" s="159" t="s">
        <v>896</v>
      </c>
      <c r="B313" s="54" t="s">
        <v>859</v>
      </c>
      <c r="C313" s="58" t="s">
        <v>897</v>
      </c>
      <c r="D313" s="56" t="str">
        <f t="shared" si="1"/>
        <v>町</v>
      </c>
      <c r="E313" s="57">
        <v>66</v>
      </c>
      <c r="F313" s="160" t="s">
        <v>264</v>
      </c>
      <c r="G313" s="45"/>
      <c r="H313" s="45"/>
      <c r="I313" s="45"/>
      <c r="J313" s="45"/>
      <c r="K313" s="45"/>
      <c r="L313" s="45"/>
      <c r="M313" s="45"/>
    </row>
    <row r="314" spans="1:13" x14ac:dyDescent="0.25">
      <c r="A314" s="159" t="s">
        <v>898</v>
      </c>
      <c r="B314" s="54" t="s">
        <v>859</v>
      </c>
      <c r="C314" s="58" t="s">
        <v>899</v>
      </c>
      <c r="D314" s="56" t="str">
        <f t="shared" si="1"/>
        <v>町</v>
      </c>
      <c r="E314" s="57">
        <v>31</v>
      </c>
      <c r="F314" s="160" t="s">
        <v>264</v>
      </c>
      <c r="G314" s="45"/>
      <c r="H314" s="45"/>
      <c r="I314" s="45"/>
      <c r="J314" s="45"/>
      <c r="K314" s="45"/>
      <c r="L314" s="45"/>
      <c r="M314" s="45"/>
    </row>
    <row r="315" spans="1:13" x14ac:dyDescent="0.25">
      <c r="A315" s="159" t="s">
        <v>900</v>
      </c>
      <c r="B315" s="54" t="s">
        <v>859</v>
      </c>
      <c r="C315" s="58" t="s">
        <v>901</v>
      </c>
      <c r="D315" s="56" t="str">
        <f t="shared" si="1"/>
        <v>町</v>
      </c>
      <c r="E315" s="57">
        <v>29</v>
      </c>
      <c r="F315" s="160" t="s">
        <v>264</v>
      </c>
      <c r="G315" s="45"/>
      <c r="H315" s="45"/>
      <c r="I315" s="45"/>
      <c r="J315" s="45"/>
      <c r="K315" s="45"/>
      <c r="L315" s="45"/>
      <c r="M315" s="45"/>
    </row>
    <row r="316" spans="1:13" x14ac:dyDescent="0.25">
      <c r="A316" s="159" t="s">
        <v>902</v>
      </c>
      <c r="B316" s="54" t="s">
        <v>859</v>
      </c>
      <c r="C316" s="58" t="s">
        <v>903</v>
      </c>
      <c r="D316" s="56" t="str">
        <f t="shared" si="1"/>
        <v>村</v>
      </c>
      <c r="E316" s="57">
        <v>26</v>
      </c>
      <c r="F316" s="160" t="s">
        <v>264</v>
      </c>
      <c r="G316" s="45"/>
      <c r="H316" s="45"/>
      <c r="I316" s="45"/>
      <c r="J316" s="45"/>
      <c r="K316" s="45"/>
      <c r="L316" s="45"/>
      <c r="M316" s="45"/>
    </row>
    <row r="317" spans="1:13" x14ac:dyDescent="0.25">
      <c r="A317" s="159" t="s">
        <v>904</v>
      </c>
      <c r="B317" s="54" t="s">
        <v>859</v>
      </c>
      <c r="C317" s="58" t="s">
        <v>905</v>
      </c>
      <c r="D317" s="56" t="str">
        <f t="shared" si="1"/>
        <v>町</v>
      </c>
      <c r="E317" s="57">
        <v>90</v>
      </c>
      <c r="F317" s="160" t="s">
        <v>264</v>
      </c>
      <c r="G317" s="45"/>
      <c r="H317" s="45"/>
      <c r="I317" s="45"/>
      <c r="J317" s="45"/>
      <c r="K317" s="45"/>
      <c r="L317" s="45"/>
      <c r="M317" s="45"/>
    </row>
    <row r="318" spans="1:13" x14ac:dyDescent="0.25">
      <c r="A318" s="159" t="s">
        <v>906</v>
      </c>
      <c r="B318" s="54" t="s">
        <v>859</v>
      </c>
      <c r="C318" s="58" t="s">
        <v>907</v>
      </c>
      <c r="D318" s="56" t="str">
        <f t="shared" si="1"/>
        <v>町</v>
      </c>
      <c r="E318" s="57">
        <v>76</v>
      </c>
      <c r="F318" s="160" t="s">
        <v>264</v>
      </c>
      <c r="G318" s="45"/>
      <c r="H318" s="45"/>
      <c r="I318" s="45"/>
      <c r="J318" s="45"/>
      <c r="K318" s="45"/>
      <c r="L318" s="45"/>
      <c r="M318" s="45"/>
    </row>
    <row r="319" spans="1:13" x14ac:dyDescent="0.25">
      <c r="A319" s="159" t="s">
        <v>908</v>
      </c>
      <c r="B319" s="54" t="s">
        <v>859</v>
      </c>
      <c r="C319" s="58" t="s">
        <v>909</v>
      </c>
      <c r="D319" s="56" t="str">
        <f t="shared" si="1"/>
        <v>村</v>
      </c>
      <c r="E319" s="57">
        <v>23</v>
      </c>
      <c r="F319" s="160" t="s">
        <v>264</v>
      </c>
      <c r="G319" s="45"/>
      <c r="H319" s="45"/>
      <c r="I319" s="45"/>
      <c r="J319" s="45"/>
      <c r="K319" s="45"/>
      <c r="L319" s="45"/>
      <c r="M319" s="45"/>
    </row>
    <row r="320" spans="1:13" x14ac:dyDescent="0.25">
      <c r="A320" s="158" t="s">
        <v>910</v>
      </c>
      <c r="B320" s="61" t="s">
        <v>911</v>
      </c>
      <c r="C320" s="55" t="s">
        <v>911</v>
      </c>
      <c r="D320" s="56" t="str">
        <f t="shared" si="1"/>
        <v>県</v>
      </c>
      <c r="E320" s="57">
        <v>3048</v>
      </c>
      <c r="F320" s="157" t="s">
        <v>267</v>
      </c>
      <c r="G320" s="45"/>
      <c r="H320" s="45"/>
      <c r="I320" s="45"/>
      <c r="J320" s="45"/>
      <c r="K320" s="45"/>
      <c r="L320" s="45"/>
      <c r="M320" s="45"/>
    </row>
    <row r="321" spans="1:13" x14ac:dyDescent="0.25">
      <c r="A321" s="159" t="s">
        <v>912</v>
      </c>
      <c r="B321" s="54" t="s">
        <v>911</v>
      </c>
      <c r="C321" s="58" t="s">
        <v>913</v>
      </c>
      <c r="D321" s="56" t="str">
        <f t="shared" si="1"/>
        <v>市</v>
      </c>
      <c r="E321" s="57">
        <v>667</v>
      </c>
      <c r="F321" s="160" t="s">
        <v>266</v>
      </c>
      <c r="G321" s="45"/>
      <c r="H321" s="45"/>
      <c r="I321" s="45"/>
      <c r="J321" s="45"/>
      <c r="K321" s="45"/>
      <c r="L321" s="45"/>
      <c r="M321" s="45"/>
    </row>
    <row r="322" spans="1:13" x14ac:dyDescent="0.25">
      <c r="A322" s="159" t="s">
        <v>914</v>
      </c>
      <c r="B322" s="54" t="s">
        <v>911</v>
      </c>
      <c r="C322" s="58" t="s">
        <v>915</v>
      </c>
      <c r="D322" s="56" t="str">
        <f t="shared" si="1"/>
        <v>市</v>
      </c>
      <c r="E322" s="57">
        <v>291</v>
      </c>
      <c r="F322" s="160" t="s">
        <v>266</v>
      </c>
      <c r="G322" s="45"/>
      <c r="H322" s="45"/>
      <c r="I322" s="45"/>
      <c r="J322" s="45"/>
      <c r="K322" s="45"/>
      <c r="L322" s="45"/>
      <c r="M322" s="45"/>
    </row>
    <row r="323" spans="1:13" x14ac:dyDescent="0.25">
      <c r="A323" s="159" t="s">
        <v>916</v>
      </c>
      <c r="B323" s="54" t="s">
        <v>911</v>
      </c>
      <c r="C323" s="58" t="s">
        <v>917</v>
      </c>
      <c r="D323" s="56" t="str">
        <f t="shared" si="1"/>
        <v>市</v>
      </c>
      <c r="E323" s="57">
        <v>515</v>
      </c>
      <c r="F323" s="160" t="s">
        <v>266</v>
      </c>
      <c r="G323" s="45"/>
      <c r="H323" s="45"/>
      <c r="I323" s="45"/>
      <c r="J323" s="45"/>
      <c r="K323" s="45"/>
      <c r="L323" s="45"/>
      <c r="M323" s="45"/>
    </row>
    <row r="324" spans="1:13" x14ac:dyDescent="0.25">
      <c r="A324" s="159" t="s">
        <v>918</v>
      </c>
      <c r="B324" s="54" t="s">
        <v>911</v>
      </c>
      <c r="C324" s="58" t="s">
        <v>919</v>
      </c>
      <c r="D324" s="56" t="str">
        <f t="shared" si="1"/>
        <v>市</v>
      </c>
      <c r="E324" s="57">
        <v>445</v>
      </c>
      <c r="F324" s="160" t="s">
        <v>266</v>
      </c>
      <c r="G324" s="45"/>
      <c r="H324" s="45"/>
      <c r="I324" s="45"/>
      <c r="J324" s="45"/>
      <c r="K324" s="45"/>
      <c r="L324" s="45"/>
      <c r="M324" s="45"/>
    </row>
    <row r="325" spans="1:13" x14ac:dyDescent="0.25">
      <c r="A325" s="159" t="s">
        <v>920</v>
      </c>
      <c r="B325" s="54" t="s">
        <v>911</v>
      </c>
      <c r="C325" s="58" t="s">
        <v>921</v>
      </c>
      <c r="D325" s="56" t="str">
        <f t="shared" si="1"/>
        <v>市</v>
      </c>
      <c r="E325" s="57">
        <v>141</v>
      </c>
      <c r="F325" s="160" t="s">
        <v>265</v>
      </c>
      <c r="G325" s="45"/>
      <c r="H325" s="45"/>
      <c r="I325" s="45"/>
      <c r="J325" s="45"/>
      <c r="K325" s="45"/>
      <c r="L325" s="45"/>
      <c r="M325" s="45"/>
    </row>
    <row r="326" spans="1:13" x14ac:dyDescent="0.25">
      <c r="A326" s="159" t="s">
        <v>922</v>
      </c>
      <c r="B326" s="54" t="s">
        <v>911</v>
      </c>
      <c r="C326" s="58" t="s">
        <v>923</v>
      </c>
      <c r="D326" s="56" t="str">
        <f t="shared" si="1"/>
        <v>市</v>
      </c>
      <c r="E326" s="57">
        <v>144</v>
      </c>
      <c r="F326" s="160" t="s">
        <v>265</v>
      </c>
      <c r="G326" s="45"/>
      <c r="H326" s="45"/>
      <c r="I326" s="45"/>
      <c r="J326" s="45"/>
      <c r="K326" s="45"/>
      <c r="L326" s="45"/>
      <c r="M326" s="45"/>
    </row>
    <row r="327" spans="1:13" x14ac:dyDescent="0.25">
      <c r="A327" s="159" t="s">
        <v>924</v>
      </c>
      <c r="B327" s="54" t="s">
        <v>911</v>
      </c>
      <c r="C327" s="58" t="s">
        <v>925</v>
      </c>
      <c r="D327" s="56" t="str">
        <f t="shared" si="1"/>
        <v>市</v>
      </c>
      <c r="E327" s="57">
        <v>126</v>
      </c>
      <c r="F327" s="160" t="s">
        <v>265</v>
      </c>
      <c r="G327" s="45"/>
      <c r="H327" s="45"/>
      <c r="I327" s="45"/>
      <c r="J327" s="45"/>
      <c r="K327" s="45"/>
      <c r="L327" s="45"/>
      <c r="M327" s="45"/>
    </row>
    <row r="328" spans="1:13" x14ac:dyDescent="0.25">
      <c r="A328" s="159" t="s">
        <v>926</v>
      </c>
      <c r="B328" s="54" t="s">
        <v>911</v>
      </c>
      <c r="C328" s="58" t="s">
        <v>927</v>
      </c>
      <c r="D328" s="56" t="str">
        <f t="shared" si="1"/>
        <v>市</v>
      </c>
      <c r="E328" s="57">
        <v>114</v>
      </c>
      <c r="F328" s="160" t="s">
        <v>265</v>
      </c>
      <c r="G328" s="45"/>
      <c r="H328" s="45"/>
      <c r="I328" s="45"/>
      <c r="J328" s="45"/>
      <c r="K328" s="45"/>
      <c r="L328" s="45"/>
      <c r="M328" s="45"/>
    </row>
    <row r="329" spans="1:13" x14ac:dyDescent="0.25">
      <c r="A329" s="159" t="s">
        <v>928</v>
      </c>
      <c r="B329" s="54" t="s">
        <v>911</v>
      </c>
      <c r="C329" s="58" t="s">
        <v>929</v>
      </c>
      <c r="D329" s="56" t="str">
        <f t="shared" si="1"/>
        <v>市</v>
      </c>
      <c r="E329" s="57">
        <v>175</v>
      </c>
      <c r="F329" s="160" t="s">
        <v>265</v>
      </c>
      <c r="G329" s="45"/>
      <c r="H329" s="45"/>
      <c r="I329" s="45"/>
      <c r="J329" s="45"/>
      <c r="K329" s="45"/>
      <c r="L329" s="45"/>
      <c r="M329" s="45"/>
    </row>
    <row r="330" spans="1:13" x14ac:dyDescent="0.25">
      <c r="A330" s="159" t="s">
        <v>930</v>
      </c>
      <c r="B330" s="54" t="s">
        <v>911</v>
      </c>
      <c r="C330" s="58" t="s">
        <v>931</v>
      </c>
      <c r="D330" s="56" t="str">
        <f t="shared" si="1"/>
        <v>市</v>
      </c>
      <c r="E330" s="57">
        <v>177</v>
      </c>
      <c r="F330" s="160" t="s">
        <v>265</v>
      </c>
      <c r="G330" s="45"/>
      <c r="H330" s="45"/>
      <c r="I330" s="45"/>
      <c r="J330" s="45"/>
      <c r="K330" s="45"/>
      <c r="L330" s="45"/>
      <c r="M330" s="45"/>
    </row>
    <row r="331" spans="1:13" x14ac:dyDescent="0.25">
      <c r="A331" s="159" t="s">
        <v>932</v>
      </c>
      <c r="B331" s="54" t="s">
        <v>911</v>
      </c>
      <c r="C331" s="58" t="s">
        <v>933</v>
      </c>
      <c r="D331" s="56" t="str">
        <f t="shared" si="1"/>
        <v>市</v>
      </c>
      <c r="E331" s="57">
        <v>153</v>
      </c>
      <c r="F331" s="160" t="s">
        <v>265</v>
      </c>
      <c r="G331" s="45"/>
      <c r="H331" s="45"/>
      <c r="I331" s="45"/>
      <c r="J331" s="45"/>
      <c r="K331" s="45"/>
      <c r="L331" s="45"/>
      <c r="M331" s="45"/>
    </row>
    <row r="332" spans="1:13" x14ac:dyDescent="0.25">
      <c r="A332" s="159" t="s">
        <v>934</v>
      </c>
      <c r="B332" s="54" t="s">
        <v>911</v>
      </c>
      <c r="C332" s="58" t="s">
        <v>935</v>
      </c>
      <c r="D332" s="56" t="str">
        <f t="shared" si="1"/>
        <v>市</v>
      </c>
      <c r="E332" s="57">
        <v>100</v>
      </c>
      <c r="F332" s="160" t="s">
        <v>265</v>
      </c>
      <c r="G332" s="45"/>
      <c r="H332" s="45"/>
      <c r="I332" s="45"/>
      <c r="J332" s="45"/>
      <c r="K332" s="45"/>
      <c r="L332" s="45"/>
      <c r="M332" s="45"/>
    </row>
    <row r="333" spans="1:13" x14ac:dyDescent="0.25">
      <c r="A333" s="159" t="s">
        <v>936</v>
      </c>
      <c r="B333" s="54" t="s">
        <v>911</v>
      </c>
      <c r="C333" s="58" t="s">
        <v>937</v>
      </c>
      <c r="D333" s="56" t="str">
        <f t="shared" si="1"/>
        <v>市</v>
      </c>
      <c r="E333" s="57">
        <v>143</v>
      </c>
      <c r="F333" s="160" t="s">
        <v>265</v>
      </c>
      <c r="G333" s="45"/>
      <c r="H333" s="45"/>
      <c r="I333" s="45"/>
      <c r="J333" s="45"/>
      <c r="K333" s="45"/>
      <c r="L333" s="45"/>
      <c r="M333" s="45"/>
    </row>
    <row r="334" spans="1:13" x14ac:dyDescent="0.25">
      <c r="A334" s="159" t="s">
        <v>938</v>
      </c>
      <c r="B334" s="54" t="s">
        <v>911</v>
      </c>
      <c r="C334" s="58" t="s">
        <v>939</v>
      </c>
      <c r="D334" s="56" t="str">
        <f t="shared" si="1"/>
        <v>町</v>
      </c>
      <c r="E334" s="57">
        <v>66</v>
      </c>
      <c r="F334" s="160" t="s">
        <v>264</v>
      </c>
      <c r="G334" s="45"/>
      <c r="H334" s="45"/>
      <c r="I334" s="45"/>
      <c r="J334" s="45"/>
      <c r="K334" s="45"/>
      <c r="L334" s="45"/>
      <c r="M334" s="45"/>
    </row>
    <row r="335" spans="1:13" x14ac:dyDescent="0.25">
      <c r="A335" s="159" t="s">
        <v>940</v>
      </c>
      <c r="B335" s="54" t="s">
        <v>911</v>
      </c>
      <c r="C335" s="58" t="s">
        <v>941</v>
      </c>
      <c r="D335" s="56" t="str">
        <f t="shared" si="1"/>
        <v>町</v>
      </c>
      <c r="E335" s="57">
        <v>52</v>
      </c>
      <c r="F335" s="160" t="s">
        <v>264</v>
      </c>
      <c r="G335" s="45"/>
      <c r="H335" s="45"/>
      <c r="I335" s="45"/>
      <c r="J335" s="45"/>
      <c r="K335" s="45"/>
      <c r="L335" s="45"/>
      <c r="M335" s="45"/>
    </row>
    <row r="336" spans="1:13" x14ac:dyDescent="0.25">
      <c r="A336" s="159" t="s">
        <v>942</v>
      </c>
      <c r="B336" s="54" t="s">
        <v>911</v>
      </c>
      <c r="C336" s="58" t="s">
        <v>943</v>
      </c>
      <c r="D336" s="56" t="str">
        <f t="shared" si="1"/>
        <v>町</v>
      </c>
      <c r="E336" s="57">
        <v>77</v>
      </c>
      <c r="F336" s="160" t="s">
        <v>264</v>
      </c>
      <c r="G336" s="45"/>
      <c r="H336" s="45"/>
      <c r="I336" s="45"/>
      <c r="J336" s="45"/>
      <c r="K336" s="45"/>
      <c r="L336" s="45"/>
      <c r="M336" s="45"/>
    </row>
    <row r="337" spans="1:13" x14ac:dyDescent="0.25">
      <c r="A337" s="159" t="s">
        <v>944</v>
      </c>
      <c r="B337" s="54" t="s">
        <v>911</v>
      </c>
      <c r="C337" s="58" t="s">
        <v>945</v>
      </c>
      <c r="D337" s="56" t="str">
        <f t="shared" si="1"/>
        <v>町</v>
      </c>
      <c r="E337" s="57">
        <v>48</v>
      </c>
      <c r="F337" s="160" t="s">
        <v>264</v>
      </c>
      <c r="G337" s="45"/>
      <c r="H337" s="45"/>
      <c r="I337" s="45"/>
      <c r="J337" s="45"/>
      <c r="K337" s="45"/>
      <c r="L337" s="45"/>
      <c r="M337" s="45"/>
    </row>
    <row r="338" spans="1:13" x14ac:dyDescent="0.25">
      <c r="A338" s="159" t="s">
        <v>946</v>
      </c>
      <c r="B338" s="54" t="s">
        <v>911</v>
      </c>
      <c r="C338" s="58" t="s">
        <v>947</v>
      </c>
      <c r="D338" s="56" t="str">
        <f t="shared" si="1"/>
        <v>町</v>
      </c>
      <c r="E338" s="57">
        <v>56</v>
      </c>
      <c r="F338" s="160" t="s">
        <v>264</v>
      </c>
      <c r="G338" s="45"/>
      <c r="H338" s="45"/>
      <c r="I338" s="45"/>
      <c r="J338" s="45"/>
      <c r="K338" s="45"/>
      <c r="L338" s="45"/>
      <c r="M338" s="45"/>
    </row>
    <row r="339" spans="1:13" x14ac:dyDescent="0.25">
      <c r="A339" s="159" t="s">
        <v>948</v>
      </c>
      <c r="B339" s="54" t="s">
        <v>911</v>
      </c>
      <c r="C339" s="58" t="s">
        <v>949</v>
      </c>
      <c r="D339" s="56" t="str">
        <f t="shared" si="1"/>
        <v>町</v>
      </c>
      <c r="E339" s="57">
        <v>60</v>
      </c>
      <c r="F339" s="160" t="s">
        <v>264</v>
      </c>
      <c r="G339" s="45"/>
      <c r="H339" s="45"/>
      <c r="I339" s="45"/>
      <c r="J339" s="45"/>
      <c r="K339" s="45"/>
      <c r="L339" s="45"/>
      <c r="M339" s="45"/>
    </row>
    <row r="340" spans="1:13" x14ac:dyDescent="0.25">
      <c r="A340" s="159" t="s">
        <v>950</v>
      </c>
      <c r="B340" s="54" t="s">
        <v>911</v>
      </c>
      <c r="C340" s="58" t="s">
        <v>951</v>
      </c>
      <c r="D340" s="56" t="str">
        <f t="shared" si="1"/>
        <v>町</v>
      </c>
      <c r="E340" s="57">
        <v>51</v>
      </c>
      <c r="F340" s="160" t="s">
        <v>264</v>
      </c>
      <c r="G340" s="45"/>
      <c r="H340" s="45"/>
      <c r="I340" s="45"/>
      <c r="J340" s="45"/>
      <c r="K340" s="45"/>
      <c r="L340" s="45"/>
      <c r="M340" s="45"/>
    </row>
    <row r="341" spans="1:13" x14ac:dyDescent="0.25">
      <c r="A341" s="159" t="s">
        <v>952</v>
      </c>
      <c r="B341" s="54" t="s">
        <v>911</v>
      </c>
      <c r="C341" s="58" t="s">
        <v>953</v>
      </c>
      <c r="D341" s="56" t="str">
        <f t="shared" si="1"/>
        <v>町</v>
      </c>
      <c r="E341" s="57">
        <v>45</v>
      </c>
      <c r="F341" s="160" t="s">
        <v>264</v>
      </c>
      <c r="G341" s="45"/>
      <c r="H341" s="45"/>
      <c r="I341" s="45"/>
      <c r="J341" s="45"/>
      <c r="K341" s="45"/>
      <c r="L341" s="45"/>
      <c r="M341" s="45"/>
    </row>
    <row r="342" spans="1:13" x14ac:dyDescent="0.25">
      <c r="A342" s="159" t="s">
        <v>954</v>
      </c>
      <c r="B342" s="54" t="s">
        <v>911</v>
      </c>
      <c r="C342" s="58" t="s">
        <v>955</v>
      </c>
      <c r="D342" s="56" t="str">
        <f t="shared" si="1"/>
        <v>町</v>
      </c>
      <c r="E342" s="57">
        <v>63</v>
      </c>
      <c r="F342" s="160" t="s">
        <v>264</v>
      </c>
      <c r="G342" s="45"/>
      <c r="H342" s="45"/>
      <c r="I342" s="45"/>
      <c r="J342" s="45"/>
      <c r="K342" s="45"/>
      <c r="L342" s="45"/>
      <c r="M342" s="45"/>
    </row>
    <row r="343" spans="1:13" x14ac:dyDescent="0.25">
      <c r="A343" s="159" t="s">
        <v>956</v>
      </c>
      <c r="B343" s="54" t="s">
        <v>911</v>
      </c>
      <c r="C343" s="58" t="s">
        <v>957</v>
      </c>
      <c r="D343" s="56" t="str">
        <f t="shared" si="1"/>
        <v>町</v>
      </c>
      <c r="E343" s="57">
        <v>50</v>
      </c>
      <c r="F343" s="160" t="s">
        <v>264</v>
      </c>
      <c r="G343" s="45"/>
      <c r="H343" s="45"/>
      <c r="I343" s="45"/>
      <c r="J343" s="45"/>
      <c r="K343" s="45"/>
      <c r="L343" s="45"/>
      <c r="M343" s="45"/>
    </row>
    <row r="344" spans="1:13" x14ac:dyDescent="0.25">
      <c r="A344" s="159" t="s">
        <v>958</v>
      </c>
      <c r="B344" s="54" t="s">
        <v>911</v>
      </c>
      <c r="C344" s="58" t="s">
        <v>959</v>
      </c>
      <c r="D344" s="56" t="str">
        <f t="shared" si="1"/>
        <v>町</v>
      </c>
      <c r="E344" s="57">
        <v>55</v>
      </c>
      <c r="F344" s="160" t="s">
        <v>264</v>
      </c>
      <c r="G344" s="45"/>
      <c r="H344" s="45"/>
      <c r="I344" s="45"/>
      <c r="J344" s="45"/>
      <c r="K344" s="45"/>
      <c r="L344" s="45"/>
      <c r="M344" s="45"/>
    </row>
    <row r="345" spans="1:13" x14ac:dyDescent="0.25">
      <c r="A345" s="159" t="s">
        <v>960</v>
      </c>
      <c r="B345" s="54" t="s">
        <v>911</v>
      </c>
      <c r="C345" s="58" t="s">
        <v>961</v>
      </c>
      <c r="D345" s="56" t="str">
        <f t="shared" si="1"/>
        <v>村</v>
      </c>
      <c r="E345" s="57">
        <v>35</v>
      </c>
      <c r="F345" s="160" t="s">
        <v>264</v>
      </c>
      <c r="G345" s="45"/>
      <c r="H345" s="45"/>
      <c r="I345" s="45"/>
      <c r="J345" s="45"/>
      <c r="K345" s="45"/>
      <c r="L345" s="45"/>
      <c r="M345" s="45"/>
    </row>
    <row r="346" spans="1:13" x14ac:dyDescent="0.25">
      <c r="A346" s="159" t="s">
        <v>962</v>
      </c>
      <c r="B346" s="54" t="s">
        <v>911</v>
      </c>
      <c r="C346" s="58" t="s">
        <v>963</v>
      </c>
      <c r="D346" s="56" t="str">
        <f t="shared" si="1"/>
        <v>村</v>
      </c>
      <c r="E346" s="57">
        <v>37</v>
      </c>
      <c r="F346" s="160" t="s">
        <v>264</v>
      </c>
      <c r="G346" s="45"/>
      <c r="H346" s="45"/>
      <c r="I346" s="45"/>
      <c r="J346" s="45"/>
      <c r="K346" s="45"/>
      <c r="L346" s="45"/>
      <c r="M346" s="45"/>
    </row>
    <row r="347" spans="1:13" x14ac:dyDescent="0.25">
      <c r="A347" s="159" t="s">
        <v>964</v>
      </c>
      <c r="B347" s="54" t="s">
        <v>911</v>
      </c>
      <c r="C347" s="58" t="s">
        <v>965</v>
      </c>
      <c r="D347" s="56" t="str">
        <f t="shared" si="1"/>
        <v>村</v>
      </c>
      <c r="E347" s="57">
        <v>46</v>
      </c>
      <c r="F347" s="160" t="s">
        <v>264</v>
      </c>
      <c r="G347" s="45"/>
      <c r="H347" s="45"/>
      <c r="I347" s="45"/>
      <c r="J347" s="45"/>
      <c r="K347" s="45"/>
      <c r="L347" s="45"/>
      <c r="M347" s="45"/>
    </row>
    <row r="348" spans="1:13" x14ac:dyDescent="0.25">
      <c r="A348" s="159" t="s">
        <v>966</v>
      </c>
      <c r="B348" s="54" t="s">
        <v>911</v>
      </c>
      <c r="C348" s="58" t="s">
        <v>967</v>
      </c>
      <c r="D348" s="56" t="str">
        <f t="shared" si="1"/>
        <v>町</v>
      </c>
      <c r="E348" s="57">
        <v>96</v>
      </c>
      <c r="F348" s="160" t="s">
        <v>264</v>
      </c>
      <c r="G348" s="45"/>
      <c r="H348" s="45"/>
      <c r="I348" s="45"/>
      <c r="J348" s="45"/>
      <c r="K348" s="45"/>
      <c r="L348" s="45"/>
      <c r="M348" s="45"/>
    </row>
    <row r="349" spans="1:13" x14ac:dyDescent="0.25">
      <c r="A349" s="159" t="s">
        <v>968</v>
      </c>
      <c r="B349" s="54" t="s">
        <v>911</v>
      </c>
      <c r="C349" s="58" t="s">
        <v>969</v>
      </c>
      <c r="D349" s="56" t="str">
        <f t="shared" si="1"/>
        <v>町</v>
      </c>
      <c r="E349" s="57">
        <v>104</v>
      </c>
      <c r="F349" s="160" t="s">
        <v>265</v>
      </c>
      <c r="G349" s="45"/>
      <c r="H349" s="45"/>
      <c r="I349" s="45"/>
      <c r="J349" s="45"/>
      <c r="K349" s="45"/>
      <c r="L349" s="45"/>
      <c r="M349" s="45"/>
    </row>
    <row r="350" spans="1:13" x14ac:dyDescent="0.25">
      <c r="A350" s="159" t="s">
        <v>970</v>
      </c>
      <c r="B350" s="54" t="s">
        <v>911</v>
      </c>
      <c r="C350" s="58" t="s">
        <v>971</v>
      </c>
      <c r="D350" s="56" t="str">
        <f t="shared" si="1"/>
        <v>町</v>
      </c>
      <c r="E350" s="57">
        <v>67</v>
      </c>
      <c r="F350" s="160" t="s">
        <v>264</v>
      </c>
      <c r="G350" s="45"/>
      <c r="H350" s="45"/>
      <c r="I350" s="45"/>
      <c r="J350" s="45"/>
      <c r="K350" s="45"/>
      <c r="L350" s="45"/>
      <c r="M350" s="45"/>
    </row>
    <row r="351" spans="1:13" x14ac:dyDescent="0.25">
      <c r="A351" s="159" t="s">
        <v>972</v>
      </c>
      <c r="B351" s="54" t="s">
        <v>911</v>
      </c>
      <c r="C351" s="58" t="s">
        <v>973</v>
      </c>
      <c r="D351" s="56" t="str">
        <f t="shared" si="1"/>
        <v>町</v>
      </c>
      <c r="E351" s="57">
        <v>81</v>
      </c>
      <c r="F351" s="160" t="s">
        <v>264</v>
      </c>
      <c r="G351" s="45"/>
      <c r="H351" s="45"/>
      <c r="I351" s="45"/>
      <c r="J351" s="45"/>
      <c r="K351" s="45"/>
      <c r="L351" s="45"/>
      <c r="M351" s="45"/>
    </row>
    <row r="352" spans="1:13" x14ac:dyDescent="0.25">
      <c r="A352" s="159" t="s">
        <v>974</v>
      </c>
      <c r="B352" s="54" t="s">
        <v>911</v>
      </c>
      <c r="C352" s="58" t="s">
        <v>975</v>
      </c>
      <c r="D352" s="56" t="str">
        <f t="shared" si="1"/>
        <v>町</v>
      </c>
      <c r="E352" s="57">
        <v>55</v>
      </c>
      <c r="F352" s="160" t="s">
        <v>264</v>
      </c>
      <c r="G352" s="45"/>
      <c r="H352" s="45"/>
      <c r="I352" s="45"/>
      <c r="J352" s="45"/>
      <c r="K352" s="45"/>
      <c r="L352" s="45"/>
      <c r="M352" s="45"/>
    </row>
    <row r="353" spans="1:13" x14ac:dyDescent="0.25">
      <c r="A353" s="159" t="s">
        <v>976</v>
      </c>
      <c r="B353" s="54" t="s">
        <v>911</v>
      </c>
      <c r="C353" s="58" t="s">
        <v>977</v>
      </c>
      <c r="D353" s="56" t="str">
        <f t="shared" si="1"/>
        <v>町</v>
      </c>
      <c r="E353" s="57">
        <v>39</v>
      </c>
      <c r="F353" s="160" t="s">
        <v>264</v>
      </c>
      <c r="G353" s="45"/>
      <c r="H353" s="45"/>
      <c r="I353" s="45"/>
      <c r="J353" s="45"/>
      <c r="K353" s="45"/>
      <c r="L353" s="45"/>
      <c r="M353" s="45"/>
    </row>
    <row r="354" spans="1:13" x14ac:dyDescent="0.25">
      <c r="A354" s="159" t="s">
        <v>978</v>
      </c>
      <c r="B354" s="54" t="s">
        <v>911</v>
      </c>
      <c r="C354" s="58" t="s">
        <v>979</v>
      </c>
      <c r="D354" s="56" t="str">
        <f t="shared" si="1"/>
        <v>町</v>
      </c>
      <c r="E354" s="57">
        <v>107</v>
      </c>
      <c r="F354" s="160" t="s">
        <v>265</v>
      </c>
      <c r="G354" s="45"/>
      <c r="H354" s="45"/>
      <c r="I354" s="45"/>
      <c r="J354" s="45"/>
      <c r="K354" s="45"/>
      <c r="L354" s="45"/>
      <c r="M354" s="45"/>
    </row>
    <row r="355" spans="1:13" x14ac:dyDescent="0.25">
      <c r="A355" s="159" t="s">
        <v>980</v>
      </c>
      <c r="B355" s="54" t="s">
        <v>911</v>
      </c>
      <c r="C355" s="58" t="s">
        <v>981</v>
      </c>
      <c r="D355" s="56" t="str">
        <f t="shared" si="1"/>
        <v>町</v>
      </c>
      <c r="E355" s="57">
        <v>66</v>
      </c>
      <c r="F355" s="160" t="s">
        <v>264</v>
      </c>
      <c r="G355" s="45"/>
      <c r="H355" s="45"/>
      <c r="I355" s="45"/>
      <c r="J355" s="45"/>
      <c r="K355" s="45"/>
      <c r="L355" s="45"/>
      <c r="M355" s="45"/>
    </row>
    <row r="356" spans="1:13" x14ac:dyDescent="0.25">
      <c r="A356" s="158" t="s">
        <v>982</v>
      </c>
      <c r="B356" s="61" t="s">
        <v>983</v>
      </c>
      <c r="C356" s="55" t="s">
        <v>983</v>
      </c>
      <c r="D356" s="56" t="str">
        <f t="shared" si="1"/>
        <v>県</v>
      </c>
      <c r="E356" s="57">
        <v>4354</v>
      </c>
      <c r="F356" s="157" t="s">
        <v>267</v>
      </c>
      <c r="G356" s="45"/>
      <c r="H356" s="45"/>
      <c r="I356" s="45"/>
      <c r="J356" s="45"/>
      <c r="K356" s="45"/>
      <c r="L356" s="45"/>
      <c r="M356" s="45"/>
    </row>
    <row r="357" spans="1:13" x14ac:dyDescent="0.25">
      <c r="A357" s="159" t="s">
        <v>984</v>
      </c>
      <c r="B357" s="54" t="s">
        <v>983</v>
      </c>
      <c r="C357" s="58" t="s">
        <v>985</v>
      </c>
      <c r="D357" s="56" t="str">
        <f t="shared" si="1"/>
        <v>市</v>
      </c>
      <c r="E357" s="57">
        <v>813</v>
      </c>
      <c r="F357" s="160" t="s">
        <v>266</v>
      </c>
      <c r="G357" s="45"/>
      <c r="H357" s="45"/>
      <c r="I357" s="45"/>
      <c r="J357" s="45"/>
      <c r="K357" s="45"/>
      <c r="L357" s="45"/>
      <c r="M357" s="45"/>
    </row>
    <row r="358" spans="1:13" x14ac:dyDescent="0.25">
      <c r="A358" s="159" t="s">
        <v>986</v>
      </c>
      <c r="B358" s="54" t="s">
        <v>983</v>
      </c>
      <c r="C358" s="58" t="s">
        <v>987</v>
      </c>
      <c r="D358" s="56" t="str">
        <f t="shared" si="1"/>
        <v>市</v>
      </c>
      <c r="E358" s="57">
        <v>504</v>
      </c>
      <c r="F358" s="160" t="s">
        <v>266</v>
      </c>
      <c r="G358" s="45"/>
      <c r="H358" s="45"/>
      <c r="I358" s="45"/>
      <c r="J358" s="45"/>
      <c r="K358" s="45"/>
      <c r="L358" s="45"/>
      <c r="M358" s="45"/>
    </row>
    <row r="359" spans="1:13" x14ac:dyDescent="0.25">
      <c r="A359" s="159" t="s">
        <v>988</v>
      </c>
      <c r="B359" s="54" t="s">
        <v>983</v>
      </c>
      <c r="C359" s="58" t="s">
        <v>989</v>
      </c>
      <c r="D359" s="56" t="str">
        <f t="shared" si="1"/>
        <v>市</v>
      </c>
      <c r="E359" s="57">
        <v>933</v>
      </c>
      <c r="F359" s="160" t="s">
        <v>266</v>
      </c>
      <c r="G359" s="45"/>
      <c r="H359" s="45"/>
      <c r="I359" s="45"/>
      <c r="J359" s="45"/>
      <c r="K359" s="45"/>
      <c r="L359" s="45"/>
      <c r="M359" s="45"/>
    </row>
    <row r="360" spans="1:13" x14ac:dyDescent="0.25">
      <c r="A360" s="159" t="s">
        <v>990</v>
      </c>
      <c r="B360" s="54" t="s">
        <v>983</v>
      </c>
      <c r="C360" s="58" t="s">
        <v>991</v>
      </c>
      <c r="D360" s="56" t="str">
        <f t="shared" si="1"/>
        <v>市</v>
      </c>
      <c r="E360" s="57">
        <v>988</v>
      </c>
      <c r="F360" s="160" t="s">
        <v>266</v>
      </c>
      <c r="G360" s="45"/>
      <c r="H360" s="45"/>
      <c r="I360" s="45"/>
      <c r="J360" s="45"/>
      <c r="K360" s="45"/>
      <c r="L360" s="45"/>
      <c r="M360" s="45"/>
    </row>
    <row r="361" spans="1:13" x14ac:dyDescent="0.25">
      <c r="A361" s="159" t="s">
        <v>992</v>
      </c>
      <c r="B361" s="54" t="s">
        <v>983</v>
      </c>
      <c r="C361" s="58" t="s">
        <v>993</v>
      </c>
      <c r="D361" s="56" t="str">
        <f t="shared" si="1"/>
        <v>市</v>
      </c>
      <c r="E361" s="57">
        <v>261</v>
      </c>
      <c r="F361" s="160" t="s">
        <v>266</v>
      </c>
      <c r="G361" s="45"/>
      <c r="H361" s="45"/>
      <c r="I361" s="45"/>
      <c r="J361" s="45"/>
      <c r="K361" s="45"/>
      <c r="L361" s="45"/>
      <c r="M361" s="45"/>
    </row>
    <row r="362" spans="1:13" x14ac:dyDescent="0.25">
      <c r="A362" s="159" t="s">
        <v>994</v>
      </c>
      <c r="B362" s="54" t="s">
        <v>983</v>
      </c>
      <c r="C362" s="58" t="s">
        <v>995</v>
      </c>
      <c r="D362" s="56" t="str">
        <f t="shared" si="1"/>
        <v>市</v>
      </c>
      <c r="E362" s="57">
        <v>270</v>
      </c>
      <c r="F362" s="160" t="s">
        <v>266</v>
      </c>
      <c r="G362" s="45"/>
      <c r="H362" s="45"/>
      <c r="I362" s="45"/>
      <c r="J362" s="45"/>
      <c r="K362" s="45"/>
      <c r="L362" s="45"/>
      <c r="M362" s="45"/>
    </row>
    <row r="363" spans="1:13" x14ac:dyDescent="0.25">
      <c r="A363" s="159" t="s">
        <v>996</v>
      </c>
      <c r="B363" s="54" t="s">
        <v>983</v>
      </c>
      <c r="C363" s="58" t="s">
        <v>997</v>
      </c>
      <c r="D363" s="56" t="str">
        <f t="shared" si="1"/>
        <v>市</v>
      </c>
      <c r="E363" s="57">
        <v>270</v>
      </c>
      <c r="F363" s="160" t="s">
        <v>266</v>
      </c>
      <c r="G363" s="45"/>
      <c r="H363" s="45"/>
      <c r="I363" s="45"/>
      <c r="J363" s="45"/>
      <c r="K363" s="45"/>
      <c r="L363" s="45"/>
      <c r="M363" s="45"/>
    </row>
    <row r="364" spans="1:13" x14ac:dyDescent="0.25">
      <c r="A364" s="159" t="s">
        <v>998</v>
      </c>
      <c r="B364" s="54" t="s">
        <v>983</v>
      </c>
      <c r="C364" s="58" t="s">
        <v>999</v>
      </c>
      <c r="D364" s="56" t="str">
        <f t="shared" si="1"/>
        <v>市</v>
      </c>
      <c r="E364" s="57">
        <v>170</v>
      </c>
      <c r="F364" s="160" t="s">
        <v>265</v>
      </c>
      <c r="G364" s="45"/>
      <c r="H364" s="45"/>
      <c r="I364" s="45"/>
      <c r="J364" s="45"/>
      <c r="K364" s="45"/>
      <c r="L364" s="45"/>
      <c r="M364" s="45"/>
    </row>
    <row r="365" spans="1:13" x14ac:dyDescent="0.25">
      <c r="A365" s="159" t="s">
        <v>1000</v>
      </c>
      <c r="B365" s="54" t="s">
        <v>983</v>
      </c>
      <c r="C365" s="58" t="s">
        <v>1001</v>
      </c>
      <c r="D365" s="56" t="str">
        <f t="shared" si="1"/>
        <v>市</v>
      </c>
      <c r="E365" s="57">
        <v>237</v>
      </c>
      <c r="F365" s="160" t="s">
        <v>266</v>
      </c>
      <c r="G365" s="45"/>
      <c r="H365" s="45"/>
      <c r="I365" s="45"/>
      <c r="J365" s="45"/>
      <c r="K365" s="45"/>
      <c r="L365" s="45"/>
      <c r="M365" s="45"/>
    </row>
    <row r="366" spans="1:13" x14ac:dyDescent="0.25">
      <c r="A366" s="159" t="s">
        <v>1002</v>
      </c>
      <c r="B366" s="54" t="s">
        <v>983</v>
      </c>
      <c r="C366" s="58" t="s">
        <v>1003</v>
      </c>
      <c r="D366" s="56" t="str">
        <f t="shared" si="1"/>
        <v>市</v>
      </c>
      <c r="E366" s="57">
        <v>187</v>
      </c>
      <c r="F366" s="160" t="s">
        <v>265</v>
      </c>
      <c r="G366" s="45"/>
      <c r="H366" s="45"/>
      <c r="I366" s="45"/>
      <c r="J366" s="45"/>
      <c r="K366" s="45"/>
      <c r="L366" s="45"/>
      <c r="M366" s="45"/>
    </row>
    <row r="367" spans="1:13" x14ac:dyDescent="0.25">
      <c r="A367" s="159" t="s">
        <v>1004</v>
      </c>
      <c r="B367" s="54" t="s">
        <v>983</v>
      </c>
      <c r="C367" s="58" t="s">
        <v>1005</v>
      </c>
      <c r="D367" s="56" t="str">
        <f t="shared" si="1"/>
        <v>市</v>
      </c>
      <c r="E367" s="57">
        <v>334</v>
      </c>
      <c r="F367" s="160" t="s">
        <v>266</v>
      </c>
      <c r="G367" s="45"/>
      <c r="H367" s="45"/>
      <c r="I367" s="45"/>
      <c r="J367" s="45"/>
      <c r="K367" s="45"/>
      <c r="L367" s="45"/>
      <c r="M367" s="45"/>
    </row>
    <row r="368" spans="1:13" x14ac:dyDescent="0.25">
      <c r="A368" s="159" t="s">
        <v>1006</v>
      </c>
      <c r="B368" s="54" t="s">
        <v>983</v>
      </c>
      <c r="C368" s="58" t="s">
        <v>341</v>
      </c>
      <c r="D368" s="56" t="str">
        <f t="shared" si="1"/>
        <v>市</v>
      </c>
      <c r="E368" s="57">
        <v>288</v>
      </c>
      <c r="F368" s="160" t="s">
        <v>266</v>
      </c>
      <c r="G368" s="45"/>
      <c r="H368" s="45"/>
      <c r="I368" s="45"/>
      <c r="J368" s="45"/>
      <c r="K368" s="45"/>
      <c r="L368" s="45"/>
      <c r="M368" s="45"/>
    </row>
    <row r="369" spans="1:13" x14ac:dyDescent="0.25">
      <c r="A369" s="159" t="s">
        <v>1007</v>
      </c>
      <c r="B369" s="54" t="s">
        <v>983</v>
      </c>
      <c r="C369" s="58" t="s">
        <v>1008</v>
      </c>
      <c r="D369" s="56" t="str">
        <f t="shared" si="1"/>
        <v>市</v>
      </c>
      <c r="E369" s="57">
        <v>121</v>
      </c>
      <c r="F369" s="160" t="s">
        <v>265</v>
      </c>
      <c r="G369" s="45"/>
      <c r="H369" s="45"/>
      <c r="I369" s="45"/>
      <c r="J369" s="45"/>
      <c r="K369" s="45"/>
      <c r="L369" s="45"/>
      <c r="M369" s="45"/>
    </row>
    <row r="370" spans="1:13" x14ac:dyDescent="0.25">
      <c r="A370" s="159" t="s">
        <v>1009</v>
      </c>
      <c r="B370" s="54" t="s">
        <v>983</v>
      </c>
      <c r="C370" s="58" t="s">
        <v>1010</v>
      </c>
      <c r="D370" s="56" t="str">
        <f t="shared" si="1"/>
        <v>町</v>
      </c>
      <c r="E370" s="57">
        <v>57</v>
      </c>
      <c r="F370" s="160" t="s">
        <v>264</v>
      </c>
      <c r="G370" s="45"/>
      <c r="H370" s="45"/>
      <c r="I370" s="45"/>
      <c r="J370" s="45"/>
      <c r="K370" s="45"/>
      <c r="L370" s="45"/>
      <c r="M370" s="45"/>
    </row>
    <row r="371" spans="1:13" x14ac:dyDescent="0.25">
      <c r="A371" s="159" t="s">
        <v>1011</v>
      </c>
      <c r="B371" s="54" t="s">
        <v>983</v>
      </c>
      <c r="C371" s="58" t="s">
        <v>1012</v>
      </c>
      <c r="D371" s="56" t="str">
        <f t="shared" si="1"/>
        <v>町</v>
      </c>
      <c r="E371" s="57">
        <v>56</v>
      </c>
      <c r="F371" s="160" t="s">
        <v>264</v>
      </c>
      <c r="G371" s="45"/>
      <c r="H371" s="45"/>
      <c r="I371" s="45"/>
      <c r="J371" s="45"/>
      <c r="K371" s="45"/>
      <c r="L371" s="45"/>
      <c r="M371" s="45"/>
    </row>
    <row r="372" spans="1:13" x14ac:dyDescent="0.25">
      <c r="A372" s="159" t="s">
        <v>1013</v>
      </c>
      <c r="B372" s="54" t="s">
        <v>983</v>
      </c>
      <c r="C372" s="58" t="s">
        <v>1014</v>
      </c>
      <c r="D372" s="56" t="str">
        <f t="shared" si="1"/>
        <v>町</v>
      </c>
      <c r="E372" s="57">
        <v>72</v>
      </c>
      <c r="F372" s="160" t="s">
        <v>264</v>
      </c>
      <c r="G372" s="45"/>
      <c r="H372" s="45"/>
      <c r="I372" s="45"/>
      <c r="J372" s="45"/>
      <c r="K372" s="45"/>
      <c r="L372" s="45"/>
      <c r="M372" s="45"/>
    </row>
    <row r="373" spans="1:13" x14ac:dyDescent="0.25">
      <c r="A373" s="159" t="s">
        <v>1015</v>
      </c>
      <c r="B373" s="54" t="s">
        <v>983</v>
      </c>
      <c r="C373" s="58" t="s">
        <v>1016</v>
      </c>
      <c r="D373" s="56" t="str">
        <f t="shared" si="1"/>
        <v>村</v>
      </c>
      <c r="E373" s="57">
        <v>52</v>
      </c>
      <c r="F373" s="160" t="s">
        <v>264</v>
      </c>
      <c r="G373" s="45"/>
      <c r="H373" s="45"/>
      <c r="I373" s="45"/>
      <c r="J373" s="45"/>
      <c r="K373" s="45"/>
      <c r="L373" s="45"/>
      <c r="M373" s="45"/>
    </row>
    <row r="374" spans="1:13" x14ac:dyDescent="0.25">
      <c r="A374" s="159" t="s">
        <v>1017</v>
      </c>
      <c r="B374" s="54" t="s">
        <v>983</v>
      </c>
      <c r="C374" s="58" t="s">
        <v>1018</v>
      </c>
      <c r="D374" s="56" t="str">
        <f t="shared" si="1"/>
        <v>町</v>
      </c>
      <c r="E374" s="57">
        <v>47</v>
      </c>
      <c r="F374" s="160" t="s">
        <v>264</v>
      </c>
      <c r="G374" s="45"/>
      <c r="H374" s="45"/>
      <c r="I374" s="45"/>
      <c r="J374" s="45"/>
      <c r="K374" s="45"/>
      <c r="L374" s="45"/>
      <c r="M374" s="45"/>
    </row>
    <row r="375" spans="1:13" x14ac:dyDescent="0.25">
      <c r="A375" s="159" t="s">
        <v>1019</v>
      </c>
      <c r="B375" s="54" t="s">
        <v>983</v>
      </c>
      <c r="C375" s="58" t="s">
        <v>1020</v>
      </c>
      <c r="D375" s="56" t="str">
        <f t="shared" si="1"/>
        <v>村</v>
      </c>
      <c r="E375" s="57">
        <v>46</v>
      </c>
      <c r="F375" s="160" t="s">
        <v>264</v>
      </c>
      <c r="G375" s="45"/>
      <c r="H375" s="45"/>
      <c r="I375" s="45"/>
      <c r="J375" s="45"/>
      <c r="K375" s="45"/>
      <c r="L375" s="45"/>
      <c r="M375" s="45"/>
    </row>
    <row r="376" spans="1:13" x14ac:dyDescent="0.25">
      <c r="A376" s="159" t="s">
        <v>1021</v>
      </c>
      <c r="B376" s="54" t="s">
        <v>983</v>
      </c>
      <c r="C376" s="58" t="s">
        <v>1022</v>
      </c>
      <c r="D376" s="56" t="str">
        <f t="shared" si="1"/>
        <v>町</v>
      </c>
      <c r="E376" s="57">
        <v>52</v>
      </c>
      <c r="F376" s="160" t="s">
        <v>264</v>
      </c>
      <c r="G376" s="45"/>
      <c r="H376" s="45"/>
      <c r="I376" s="45"/>
      <c r="J376" s="45"/>
      <c r="K376" s="45"/>
      <c r="L376" s="45"/>
      <c r="M376" s="45"/>
    </row>
    <row r="377" spans="1:13" x14ac:dyDescent="0.25">
      <c r="A377" s="159" t="s">
        <v>1023</v>
      </c>
      <c r="B377" s="54" t="s">
        <v>983</v>
      </c>
      <c r="C377" s="58" t="s">
        <v>1024</v>
      </c>
      <c r="D377" s="56" t="str">
        <f t="shared" si="1"/>
        <v>村</v>
      </c>
      <c r="E377" s="57">
        <v>26</v>
      </c>
      <c r="F377" s="160" t="s">
        <v>264</v>
      </c>
      <c r="G377" s="45"/>
      <c r="H377" s="45"/>
      <c r="I377" s="45"/>
      <c r="J377" s="45"/>
      <c r="K377" s="45"/>
      <c r="L377" s="45"/>
      <c r="M377" s="45"/>
    </row>
    <row r="378" spans="1:13" x14ac:dyDescent="0.25">
      <c r="A378" s="159" t="s">
        <v>1025</v>
      </c>
      <c r="B378" s="54" t="s">
        <v>983</v>
      </c>
      <c r="C378" s="58" t="s">
        <v>1026</v>
      </c>
      <c r="D378" s="56" t="str">
        <f t="shared" si="1"/>
        <v>町</v>
      </c>
      <c r="E378" s="57">
        <v>50</v>
      </c>
      <c r="F378" s="160" t="s">
        <v>264</v>
      </c>
      <c r="G378" s="45"/>
      <c r="H378" s="45"/>
      <c r="I378" s="45"/>
      <c r="J378" s="45"/>
      <c r="K378" s="45"/>
      <c r="L378" s="45"/>
      <c r="M378" s="45"/>
    </row>
    <row r="379" spans="1:13" x14ac:dyDescent="0.25">
      <c r="A379" s="159" t="s">
        <v>1027</v>
      </c>
      <c r="B379" s="54" t="s">
        <v>983</v>
      </c>
      <c r="C379" s="58" t="s">
        <v>1028</v>
      </c>
      <c r="D379" s="56" t="str">
        <f t="shared" si="1"/>
        <v>町</v>
      </c>
      <c r="E379" s="57">
        <v>135</v>
      </c>
      <c r="F379" s="160" t="s">
        <v>265</v>
      </c>
      <c r="G379" s="45"/>
      <c r="H379" s="45"/>
      <c r="I379" s="45"/>
      <c r="J379" s="45"/>
      <c r="K379" s="45"/>
      <c r="L379" s="45"/>
      <c r="M379" s="45"/>
    </row>
    <row r="380" spans="1:13" x14ac:dyDescent="0.25">
      <c r="A380" s="159" t="s">
        <v>1029</v>
      </c>
      <c r="B380" s="54" t="s">
        <v>983</v>
      </c>
      <c r="C380" s="58" t="s">
        <v>1030</v>
      </c>
      <c r="D380" s="56" t="str">
        <f t="shared" si="1"/>
        <v>村</v>
      </c>
      <c r="E380" s="57">
        <v>38</v>
      </c>
      <c r="F380" s="160" t="s">
        <v>264</v>
      </c>
      <c r="G380" s="45"/>
      <c r="H380" s="45"/>
      <c r="I380" s="45"/>
      <c r="J380" s="45"/>
      <c r="K380" s="45"/>
      <c r="L380" s="45"/>
      <c r="M380" s="45"/>
    </row>
    <row r="381" spans="1:13" x14ac:dyDescent="0.25">
      <c r="A381" s="159" t="s">
        <v>1031</v>
      </c>
      <c r="B381" s="54" t="s">
        <v>983</v>
      </c>
      <c r="C381" s="58" t="s">
        <v>1032</v>
      </c>
      <c r="D381" s="56" t="str">
        <f t="shared" si="1"/>
        <v>町</v>
      </c>
      <c r="E381" s="57">
        <v>68</v>
      </c>
      <c r="F381" s="160" t="s">
        <v>264</v>
      </c>
      <c r="G381" s="45"/>
      <c r="H381" s="45"/>
      <c r="I381" s="45"/>
      <c r="J381" s="45"/>
      <c r="K381" s="45"/>
      <c r="L381" s="45"/>
      <c r="M381" s="45"/>
    </row>
    <row r="382" spans="1:13" x14ac:dyDescent="0.25">
      <c r="A382" s="159" t="s">
        <v>1033</v>
      </c>
      <c r="B382" s="54" t="s">
        <v>983</v>
      </c>
      <c r="C382" s="58" t="s">
        <v>1034</v>
      </c>
      <c r="D382" s="56" t="str">
        <f t="shared" si="1"/>
        <v>町</v>
      </c>
      <c r="E382" s="57">
        <v>36</v>
      </c>
      <c r="F382" s="160" t="s">
        <v>264</v>
      </c>
      <c r="G382" s="45"/>
      <c r="H382" s="45"/>
      <c r="I382" s="45"/>
      <c r="J382" s="45"/>
      <c r="K382" s="45"/>
      <c r="L382" s="45"/>
      <c r="M382" s="45"/>
    </row>
    <row r="383" spans="1:13" x14ac:dyDescent="0.25">
      <c r="A383" s="159" t="s">
        <v>1035</v>
      </c>
      <c r="B383" s="54" t="s">
        <v>983</v>
      </c>
      <c r="C383" s="58" t="s">
        <v>1036</v>
      </c>
      <c r="D383" s="56" t="str">
        <f t="shared" si="1"/>
        <v>町</v>
      </c>
      <c r="E383" s="57">
        <v>82</v>
      </c>
      <c r="F383" s="160" t="s">
        <v>264</v>
      </c>
      <c r="G383" s="45"/>
      <c r="H383" s="45"/>
      <c r="I383" s="45"/>
      <c r="J383" s="45"/>
      <c r="K383" s="45"/>
      <c r="L383" s="45"/>
      <c r="M383" s="45"/>
    </row>
    <row r="384" spans="1:13" x14ac:dyDescent="0.25">
      <c r="A384" s="159" t="s">
        <v>1037</v>
      </c>
      <c r="B384" s="54" t="s">
        <v>983</v>
      </c>
      <c r="C384" s="58" t="s">
        <v>1038</v>
      </c>
      <c r="D384" s="56" t="str">
        <f t="shared" si="1"/>
        <v>町</v>
      </c>
      <c r="E384" s="57">
        <v>78</v>
      </c>
      <c r="F384" s="160" t="s">
        <v>264</v>
      </c>
      <c r="G384" s="45"/>
      <c r="H384" s="45"/>
      <c r="I384" s="45"/>
      <c r="J384" s="45"/>
      <c r="K384" s="45"/>
      <c r="L384" s="45"/>
      <c r="M384" s="45"/>
    </row>
    <row r="385" spans="1:13" x14ac:dyDescent="0.25">
      <c r="A385" s="159" t="s">
        <v>1039</v>
      </c>
      <c r="B385" s="54" t="s">
        <v>983</v>
      </c>
      <c r="C385" s="58" t="s">
        <v>1040</v>
      </c>
      <c r="D385" s="56" t="str">
        <f t="shared" si="1"/>
        <v>村</v>
      </c>
      <c r="E385" s="57">
        <v>26</v>
      </c>
      <c r="F385" s="160" t="s">
        <v>264</v>
      </c>
      <c r="G385" s="45"/>
      <c r="H385" s="45"/>
      <c r="I385" s="45"/>
      <c r="J385" s="45"/>
      <c r="K385" s="45"/>
      <c r="L385" s="45"/>
      <c r="M385" s="45"/>
    </row>
    <row r="386" spans="1:13" x14ac:dyDescent="0.25">
      <c r="A386" s="159" t="s">
        <v>1041</v>
      </c>
      <c r="B386" s="54" t="s">
        <v>983</v>
      </c>
      <c r="C386" s="58" t="s">
        <v>1042</v>
      </c>
      <c r="D386" s="56" t="str">
        <f t="shared" si="1"/>
        <v>町</v>
      </c>
      <c r="E386" s="57">
        <v>42</v>
      </c>
      <c r="F386" s="160" t="s">
        <v>264</v>
      </c>
      <c r="G386" s="45"/>
      <c r="H386" s="45"/>
      <c r="I386" s="45"/>
      <c r="J386" s="45"/>
      <c r="K386" s="45"/>
      <c r="L386" s="45"/>
      <c r="M386" s="45"/>
    </row>
    <row r="387" spans="1:13" x14ac:dyDescent="0.25">
      <c r="A387" s="159" t="s">
        <v>1043</v>
      </c>
      <c r="B387" s="54" t="s">
        <v>983</v>
      </c>
      <c r="C387" s="58" t="s">
        <v>1044</v>
      </c>
      <c r="D387" s="56" t="str">
        <f t="shared" si="1"/>
        <v>町</v>
      </c>
      <c r="E387" s="57">
        <v>28</v>
      </c>
      <c r="F387" s="160" t="s">
        <v>264</v>
      </c>
      <c r="G387" s="45"/>
      <c r="H387" s="45"/>
      <c r="I387" s="45"/>
      <c r="J387" s="45"/>
      <c r="K387" s="45"/>
      <c r="L387" s="45"/>
      <c r="M387" s="45"/>
    </row>
    <row r="388" spans="1:13" x14ac:dyDescent="0.25">
      <c r="A388" s="159" t="s">
        <v>1045</v>
      </c>
      <c r="B388" s="54" t="s">
        <v>983</v>
      </c>
      <c r="C388" s="58" t="s">
        <v>953</v>
      </c>
      <c r="D388" s="56" t="str">
        <f t="shared" si="1"/>
        <v>町</v>
      </c>
      <c r="E388" s="57">
        <v>41</v>
      </c>
      <c r="F388" s="160" t="s">
        <v>264</v>
      </c>
      <c r="G388" s="45"/>
      <c r="H388" s="45"/>
      <c r="I388" s="45"/>
      <c r="J388" s="45"/>
      <c r="K388" s="45"/>
      <c r="L388" s="45"/>
      <c r="M388" s="45"/>
    </row>
    <row r="389" spans="1:13" x14ac:dyDescent="0.25">
      <c r="A389" s="159" t="s">
        <v>1046</v>
      </c>
      <c r="B389" s="54" t="s">
        <v>983</v>
      </c>
      <c r="C389" s="58" t="s">
        <v>1047</v>
      </c>
      <c r="D389" s="56" t="str">
        <f t="shared" si="1"/>
        <v>村</v>
      </c>
      <c r="E389" s="57">
        <v>26</v>
      </c>
      <c r="F389" s="160" t="s">
        <v>264</v>
      </c>
      <c r="G389" s="45"/>
      <c r="H389" s="45"/>
      <c r="I389" s="45"/>
      <c r="J389" s="45"/>
      <c r="K389" s="45"/>
      <c r="L389" s="45"/>
      <c r="M389" s="45"/>
    </row>
    <row r="390" spans="1:13" x14ac:dyDescent="0.25">
      <c r="A390" s="159" t="s">
        <v>1048</v>
      </c>
      <c r="B390" s="54" t="s">
        <v>983</v>
      </c>
      <c r="C390" s="58" t="s">
        <v>1049</v>
      </c>
      <c r="D390" s="56" t="str">
        <f t="shared" si="1"/>
        <v>町</v>
      </c>
      <c r="E390" s="57">
        <v>101</v>
      </c>
      <c r="F390" s="160" t="s">
        <v>265</v>
      </c>
      <c r="G390" s="45"/>
      <c r="H390" s="45"/>
      <c r="I390" s="45"/>
      <c r="J390" s="45"/>
      <c r="K390" s="45"/>
      <c r="L390" s="45"/>
      <c r="M390" s="45"/>
    </row>
    <row r="391" spans="1:13" x14ac:dyDescent="0.25">
      <c r="A391" s="159" t="s">
        <v>1050</v>
      </c>
      <c r="B391" s="54" t="s">
        <v>983</v>
      </c>
      <c r="C391" s="58" t="s">
        <v>1051</v>
      </c>
      <c r="D391" s="56" t="str">
        <f t="shared" si="1"/>
        <v>村</v>
      </c>
      <c r="E391" s="57">
        <v>85</v>
      </c>
      <c r="F391" s="160" t="s">
        <v>264</v>
      </c>
      <c r="G391" s="45"/>
      <c r="H391" s="45"/>
      <c r="I391" s="45"/>
      <c r="J391" s="45"/>
      <c r="K391" s="45"/>
      <c r="L391" s="45"/>
      <c r="M391" s="45"/>
    </row>
    <row r="392" spans="1:13" x14ac:dyDescent="0.25">
      <c r="A392" s="159" t="s">
        <v>1052</v>
      </c>
      <c r="B392" s="54" t="s">
        <v>983</v>
      </c>
      <c r="C392" s="58" t="s">
        <v>1053</v>
      </c>
      <c r="D392" s="56" t="str">
        <f t="shared" si="1"/>
        <v>村</v>
      </c>
      <c r="E392" s="57">
        <v>31</v>
      </c>
      <c r="F392" s="160" t="s">
        <v>264</v>
      </c>
      <c r="G392" s="45"/>
      <c r="H392" s="45"/>
      <c r="I392" s="45"/>
      <c r="J392" s="45"/>
      <c r="K392" s="45"/>
      <c r="L392" s="45"/>
      <c r="M392" s="45"/>
    </row>
    <row r="393" spans="1:13" x14ac:dyDescent="0.25">
      <c r="A393" s="159" t="s">
        <v>1054</v>
      </c>
      <c r="B393" s="54" t="s">
        <v>983</v>
      </c>
      <c r="C393" s="58" t="s">
        <v>1055</v>
      </c>
      <c r="D393" s="56" t="str">
        <f t="shared" si="1"/>
        <v>村</v>
      </c>
      <c r="E393" s="57">
        <v>26</v>
      </c>
      <c r="F393" s="160" t="s">
        <v>264</v>
      </c>
      <c r="G393" s="45"/>
      <c r="H393" s="45"/>
      <c r="I393" s="45"/>
      <c r="J393" s="45"/>
      <c r="K393" s="45"/>
      <c r="L393" s="45"/>
      <c r="M393" s="45"/>
    </row>
    <row r="394" spans="1:13" x14ac:dyDescent="0.25">
      <c r="A394" s="159" t="s">
        <v>1056</v>
      </c>
      <c r="B394" s="54" t="s">
        <v>983</v>
      </c>
      <c r="C394" s="58" t="s">
        <v>1057</v>
      </c>
      <c r="D394" s="56" t="str">
        <f t="shared" si="1"/>
        <v>町</v>
      </c>
      <c r="E394" s="57">
        <v>77</v>
      </c>
      <c r="F394" s="160" t="s">
        <v>264</v>
      </c>
      <c r="G394" s="45"/>
      <c r="H394" s="45"/>
      <c r="I394" s="45"/>
      <c r="J394" s="45"/>
      <c r="K394" s="45"/>
      <c r="L394" s="45"/>
      <c r="M394" s="45"/>
    </row>
    <row r="395" spans="1:13" x14ac:dyDescent="0.25">
      <c r="A395" s="159" t="s">
        <v>1058</v>
      </c>
      <c r="B395" s="54" t="s">
        <v>983</v>
      </c>
      <c r="C395" s="58" t="s">
        <v>1059</v>
      </c>
      <c r="D395" s="56" t="str">
        <f t="shared" si="1"/>
        <v>町</v>
      </c>
      <c r="E395" s="57">
        <v>59</v>
      </c>
      <c r="F395" s="160" t="s">
        <v>264</v>
      </c>
      <c r="G395" s="45"/>
      <c r="H395" s="45"/>
      <c r="I395" s="45"/>
      <c r="J395" s="45"/>
      <c r="K395" s="45"/>
      <c r="L395" s="45"/>
      <c r="M395" s="45"/>
    </row>
    <row r="396" spans="1:13" x14ac:dyDescent="0.25">
      <c r="A396" s="159" t="s">
        <v>1060</v>
      </c>
      <c r="B396" s="54" t="s">
        <v>983</v>
      </c>
      <c r="C396" s="58" t="s">
        <v>1061</v>
      </c>
      <c r="D396" s="56" t="str">
        <f t="shared" si="1"/>
        <v>町</v>
      </c>
      <c r="E396" s="57">
        <v>29</v>
      </c>
      <c r="F396" s="160" t="s">
        <v>264</v>
      </c>
      <c r="G396" s="45"/>
      <c r="H396" s="45"/>
      <c r="I396" s="45"/>
      <c r="J396" s="45"/>
      <c r="K396" s="45"/>
      <c r="L396" s="45"/>
      <c r="M396" s="45"/>
    </row>
    <row r="397" spans="1:13" x14ac:dyDescent="0.25">
      <c r="A397" s="159" t="s">
        <v>1062</v>
      </c>
      <c r="B397" s="54" t="s">
        <v>983</v>
      </c>
      <c r="C397" s="58" t="s">
        <v>1063</v>
      </c>
      <c r="D397" s="56" t="str">
        <f t="shared" si="1"/>
        <v>町</v>
      </c>
      <c r="E397" s="57">
        <v>52</v>
      </c>
      <c r="F397" s="160" t="s">
        <v>264</v>
      </c>
      <c r="G397" s="45"/>
      <c r="H397" s="45"/>
      <c r="I397" s="45"/>
      <c r="J397" s="45"/>
      <c r="K397" s="45"/>
      <c r="L397" s="45"/>
      <c r="M397" s="45"/>
    </row>
    <row r="398" spans="1:13" x14ac:dyDescent="0.25">
      <c r="A398" s="159" t="s">
        <v>1064</v>
      </c>
      <c r="B398" s="54" t="s">
        <v>983</v>
      </c>
      <c r="C398" s="58" t="s">
        <v>1065</v>
      </c>
      <c r="D398" s="56" t="str">
        <f t="shared" si="1"/>
        <v>村</v>
      </c>
      <c r="E398" s="57">
        <v>34</v>
      </c>
      <c r="F398" s="160" t="s">
        <v>264</v>
      </c>
      <c r="G398" s="45"/>
      <c r="H398" s="45"/>
      <c r="I398" s="45"/>
      <c r="J398" s="45"/>
      <c r="K398" s="45"/>
      <c r="L398" s="45"/>
      <c r="M398" s="45"/>
    </row>
    <row r="399" spans="1:13" x14ac:dyDescent="0.25">
      <c r="A399" s="159" t="s">
        <v>1066</v>
      </c>
      <c r="B399" s="54" t="s">
        <v>983</v>
      </c>
      <c r="C399" s="58" t="s">
        <v>1067</v>
      </c>
      <c r="D399" s="56" t="str">
        <f t="shared" si="1"/>
        <v>町</v>
      </c>
      <c r="E399" s="57">
        <v>67</v>
      </c>
      <c r="F399" s="160" t="s">
        <v>264</v>
      </c>
      <c r="G399" s="45"/>
      <c r="H399" s="45"/>
      <c r="I399" s="45"/>
      <c r="J399" s="45"/>
      <c r="K399" s="45"/>
      <c r="L399" s="45"/>
      <c r="M399" s="45"/>
    </row>
    <row r="400" spans="1:13" x14ac:dyDescent="0.25">
      <c r="A400" s="159" t="s">
        <v>1068</v>
      </c>
      <c r="B400" s="54" t="s">
        <v>983</v>
      </c>
      <c r="C400" s="58" t="s">
        <v>1069</v>
      </c>
      <c r="D400" s="56" t="str">
        <f t="shared" si="1"/>
        <v>村</v>
      </c>
      <c r="E400" s="57">
        <v>40</v>
      </c>
      <c r="F400" s="160" t="s">
        <v>264</v>
      </c>
      <c r="G400" s="45"/>
      <c r="H400" s="45"/>
      <c r="I400" s="45"/>
      <c r="J400" s="45"/>
      <c r="K400" s="45"/>
      <c r="L400" s="45"/>
      <c r="M400" s="45"/>
    </row>
    <row r="401" spans="1:13" x14ac:dyDescent="0.25">
      <c r="A401" s="159" t="s">
        <v>1070</v>
      </c>
      <c r="B401" s="54" t="s">
        <v>983</v>
      </c>
      <c r="C401" s="58" t="s">
        <v>1071</v>
      </c>
      <c r="D401" s="56" t="str">
        <f t="shared" si="1"/>
        <v>村</v>
      </c>
      <c r="E401" s="57">
        <v>34</v>
      </c>
      <c r="F401" s="160" t="s">
        <v>264</v>
      </c>
      <c r="G401" s="45"/>
      <c r="H401" s="45"/>
      <c r="I401" s="45"/>
      <c r="J401" s="45"/>
      <c r="K401" s="45"/>
      <c r="L401" s="45"/>
      <c r="M401" s="45"/>
    </row>
    <row r="402" spans="1:13" x14ac:dyDescent="0.25">
      <c r="A402" s="159" t="s">
        <v>1072</v>
      </c>
      <c r="B402" s="54" t="s">
        <v>983</v>
      </c>
      <c r="C402" s="58" t="s">
        <v>1073</v>
      </c>
      <c r="D402" s="56" t="str">
        <f t="shared" si="1"/>
        <v>町</v>
      </c>
      <c r="E402" s="57">
        <v>31</v>
      </c>
      <c r="F402" s="160" t="s">
        <v>264</v>
      </c>
      <c r="G402" s="45"/>
      <c r="H402" s="45"/>
      <c r="I402" s="45"/>
      <c r="J402" s="45"/>
      <c r="K402" s="45"/>
      <c r="L402" s="45"/>
      <c r="M402" s="45"/>
    </row>
    <row r="403" spans="1:13" x14ac:dyDescent="0.25">
      <c r="A403" s="159" t="s">
        <v>1074</v>
      </c>
      <c r="B403" s="54" t="s">
        <v>983</v>
      </c>
      <c r="C403" s="58" t="s">
        <v>1075</v>
      </c>
      <c r="D403" s="56" t="str">
        <f t="shared" si="1"/>
        <v>町</v>
      </c>
      <c r="E403" s="57">
        <v>44</v>
      </c>
      <c r="F403" s="160" t="s">
        <v>264</v>
      </c>
      <c r="G403" s="45"/>
      <c r="H403" s="45"/>
      <c r="I403" s="45"/>
      <c r="J403" s="45"/>
      <c r="K403" s="45"/>
      <c r="L403" s="45"/>
      <c r="M403" s="45"/>
    </row>
    <row r="404" spans="1:13" x14ac:dyDescent="0.25">
      <c r="A404" s="159" t="s">
        <v>1076</v>
      </c>
      <c r="B404" s="54" t="s">
        <v>983</v>
      </c>
      <c r="C404" s="58" t="s">
        <v>1077</v>
      </c>
      <c r="D404" s="56" t="str">
        <f t="shared" si="1"/>
        <v>町</v>
      </c>
      <c r="E404" s="57">
        <v>75</v>
      </c>
      <c r="F404" s="160" t="s">
        <v>264</v>
      </c>
      <c r="G404" s="45"/>
      <c r="H404" s="45"/>
      <c r="I404" s="45"/>
      <c r="J404" s="45"/>
      <c r="K404" s="45"/>
      <c r="L404" s="45"/>
      <c r="M404" s="45"/>
    </row>
    <row r="405" spans="1:13" x14ac:dyDescent="0.25">
      <c r="A405" s="159" t="s">
        <v>1078</v>
      </c>
      <c r="B405" s="54" t="s">
        <v>983</v>
      </c>
      <c r="C405" s="58" t="s">
        <v>1079</v>
      </c>
      <c r="D405" s="56" t="str">
        <f t="shared" si="1"/>
        <v>町</v>
      </c>
      <c r="E405" s="57">
        <v>50</v>
      </c>
      <c r="F405" s="160" t="s">
        <v>264</v>
      </c>
      <c r="G405" s="45"/>
      <c r="H405" s="45"/>
      <c r="I405" s="45"/>
      <c r="J405" s="45"/>
      <c r="K405" s="45"/>
      <c r="L405" s="45"/>
      <c r="M405" s="45"/>
    </row>
    <row r="406" spans="1:13" x14ac:dyDescent="0.25">
      <c r="A406" s="159" t="s">
        <v>1080</v>
      </c>
      <c r="B406" s="54" t="s">
        <v>983</v>
      </c>
      <c r="C406" s="58" t="s">
        <v>1081</v>
      </c>
      <c r="D406" s="56" t="str">
        <f t="shared" si="1"/>
        <v>町</v>
      </c>
      <c r="E406" s="57">
        <v>44</v>
      </c>
      <c r="F406" s="160" t="s">
        <v>264</v>
      </c>
      <c r="G406" s="45"/>
      <c r="H406" s="45"/>
      <c r="I406" s="45"/>
      <c r="J406" s="45"/>
      <c r="K406" s="45"/>
      <c r="L406" s="45"/>
      <c r="M406" s="45"/>
    </row>
    <row r="407" spans="1:13" x14ac:dyDescent="0.25">
      <c r="A407" s="159" t="s">
        <v>1082</v>
      </c>
      <c r="B407" s="54" t="s">
        <v>983</v>
      </c>
      <c r="C407" s="58" t="s">
        <v>1083</v>
      </c>
      <c r="D407" s="56" t="str">
        <f t="shared" si="1"/>
        <v>町</v>
      </c>
      <c r="E407" s="57">
        <v>64</v>
      </c>
      <c r="F407" s="160" t="s">
        <v>264</v>
      </c>
      <c r="G407" s="45"/>
      <c r="H407" s="45"/>
      <c r="I407" s="45"/>
      <c r="J407" s="45"/>
      <c r="K407" s="45"/>
      <c r="L407" s="45"/>
      <c r="M407" s="45"/>
    </row>
    <row r="408" spans="1:13" x14ac:dyDescent="0.25">
      <c r="A408" s="159" t="s">
        <v>1084</v>
      </c>
      <c r="B408" s="54" t="s">
        <v>983</v>
      </c>
      <c r="C408" s="58" t="s">
        <v>1085</v>
      </c>
      <c r="D408" s="56" t="str">
        <f t="shared" si="1"/>
        <v>町</v>
      </c>
      <c r="E408" s="57">
        <v>90</v>
      </c>
      <c r="F408" s="160" t="s">
        <v>264</v>
      </c>
      <c r="G408" s="45"/>
      <c r="H408" s="45"/>
      <c r="I408" s="45"/>
      <c r="J408" s="45"/>
      <c r="K408" s="45"/>
      <c r="L408" s="45"/>
      <c r="M408" s="45"/>
    </row>
    <row r="409" spans="1:13" x14ac:dyDescent="0.25">
      <c r="A409" s="159" t="s">
        <v>1086</v>
      </c>
      <c r="B409" s="54" t="s">
        <v>983</v>
      </c>
      <c r="C409" s="58" t="s">
        <v>1087</v>
      </c>
      <c r="D409" s="56" t="str">
        <f t="shared" si="1"/>
        <v>村</v>
      </c>
      <c r="E409" s="57">
        <v>38</v>
      </c>
      <c r="F409" s="160" t="s">
        <v>264</v>
      </c>
      <c r="G409" s="45"/>
      <c r="H409" s="45"/>
      <c r="I409" s="45"/>
      <c r="J409" s="45"/>
      <c r="K409" s="45"/>
      <c r="L409" s="45"/>
      <c r="M409" s="45"/>
    </row>
    <row r="410" spans="1:13" x14ac:dyDescent="0.25">
      <c r="A410" s="159" t="s">
        <v>1088</v>
      </c>
      <c r="B410" s="54" t="s">
        <v>983</v>
      </c>
      <c r="C410" s="58" t="s">
        <v>1089</v>
      </c>
      <c r="D410" s="56" t="str">
        <f t="shared" si="1"/>
        <v>町</v>
      </c>
      <c r="E410" s="57">
        <v>81</v>
      </c>
      <c r="F410" s="160" t="s">
        <v>264</v>
      </c>
      <c r="G410" s="45"/>
      <c r="H410" s="45"/>
      <c r="I410" s="45"/>
      <c r="J410" s="45"/>
      <c r="K410" s="45"/>
      <c r="L410" s="45"/>
      <c r="M410" s="45"/>
    </row>
    <row r="411" spans="1:13" x14ac:dyDescent="0.25">
      <c r="A411" s="159" t="s">
        <v>1090</v>
      </c>
      <c r="B411" s="54" t="s">
        <v>983</v>
      </c>
      <c r="C411" s="58" t="s">
        <v>1091</v>
      </c>
      <c r="D411" s="56" t="str">
        <f t="shared" si="1"/>
        <v>町</v>
      </c>
      <c r="E411" s="57">
        <v>74</v>
      </c>
      <c r="F411" s="160" t="s">
        <v>264</v>
      </c>
      <c r="G411" s="45"/>
      <c r="H411" s="45"/>
      <c r="I411" s="45"/>
      <c r="J411" s="45"/>
      <c r="K411" s="45"/>
      <c r="L411" s="45"/>
      <c r="M411" s="45"/>
    </row>
    <row r="412" spans="1:13" x14ac:dyDescent="0.25">
      <c r="A412" s="159" t="s">
        <v>1092</v>
      </c>
      <c r="B412" s="54" t="s">
        <v>983</v>
      </c>
      <c r="C412" s="58" t="s">
        <v>1093</v>
      </c>
      <c r="D412" s="56" t="str">
        <f t="shared" si="1"/>
        <v>町</v>
      </c>
      <c r="E412" s="57">
        <v>125</v>
      </c>
      <c r="F412" s="160" t="s">
        <v>265</v>
      </c>
      <c r="G412" s="45"/>
      <c r="H412" s="45"/>
      <c r="I412" s="45"/>
      <c r="J412" s="45"/>
      <c r="K412" s="45"/>
      <c r="L412" s="45"/>
      <c r="M412" s="45"/>
    </row>
    <row r="413" spans="1:13" x14ac:dyDescent="0.25">
      <c r="A413" s="159" t="s">
        <v>1094</v>
      </c>
      <c r="B413" s="54" t="s">
        <v>983</v>
      </c>
      <c r="C413" s="58" t="s">
        <v>1095</v>
      </c>
      <c r="D413" s="56" t="str">
        <f t="shared" si="1"/>
        <v>村</v>
      </c>
      <c r="E413" s="57">
        <v>25</v>
      </c>
      <c r="F413" s="160" t="s">
        <v>264</v>
      </c>
      <c r="G413" s="45"/>
      <c r="H413" s="45"/>
      <c r="I413" s="45"/>
      <c r="J413" s="45"/>
      <c r="K413" s="45"/>
      <c r="L413" s="45"/>
      <c r="M413" s="45"/>
    </row>
    <row r="414" spans="1:13" x14ac:dyDescent="0.25">
      <c r="A414" s="159" t="s">
        <v>1096</v>
      </c>
      <c r="B414" s="54" t="s">
        <v>983</v>
      </c>
      <c r="C414" s="58" t="s">
        <v>1097</v>
      </c>
      <c r="D414" s="56" t="str">
        <f t="shared" si="1"/>
        <v>町</v>
      </c>
      <c r="E414" s="57">
        <v>57</v>
      </c>
      <c r="F414" s="160" t="s">
        <v>264</v>
      </c>
      <c r="G414" s="45"/>
      <c r="H414" s="45"/>
      <c r="I414" s="45"/>
      <c r="J414" s="45"/>
      <c r="K414" s="45"/>
      <c r="L414" s="45"/>
      <c r="M414" s="45"/>
    </row>
    <row r="415" spans="1:13" x14ac:dyDescent="0.25">
      <c r="A415" s="159" t="s">
        <v>1098</v>
      </c>
      <c r="B415" s="54" t="s">
        <v>983</v>
      </c>
      <c r="C415" s="58" t="s">
        <v>1099</v>
      </c>
      <c r="D415" s="56" t="str">
        <f t="shared" si="1"/>
        <v>村</v>
      </c>
      <c r="E415" s="57">
        <v>43</v>
      </c>
      <c r="F415" s="160" t="s">
        <v>264</v>
      </c>
      <c r="G415" s="45"/>
      <c r="H415" s="45"/>
      <c r="I415" s="45"/>
      <c r="J415" s="45"/>
      <c r="K415" s="45"/>
      <c r="L415" s="45"/>
      <c r="M415" s="45"/>
    </row>
    <row r="416" spans="1:13" x14ac:dyDescent="0.25">
      <c r="A416" s="158" t="s">
        <v>1100</v>
      </c>
      <c r="B416" s="61" t="s">
        <v>1101</v>
      </c>
      <c r="C416" s="55" t="s">
        <v>1101</v>
      </c>
      <c r="D416" s="56" t="str">
        <f t="shared" si="1"/>
        <v>県</v>
      </c>
      <c r="E416" s="57">
        <v>3557</v>
      </c>
      <c r="F416" s="157" t="s">
        <v>267</v>
      </c>
      <c r="G416" s="45"/>
      <c r="H416" s="45"/>
      <c r="I416" s="45"/>
      <c r="J416" s="45"/>
      <c r="K416" s="45"/>
      <c r="L416" s="45"/>
      <c r="M416" s="45"/>
    </row>
    <row r="417" spans="1:13" x14ac:dyDescent="0.25">
      <c r="A417" s="159" t="s">
        <v>1102</v>
      </c>
      <c r="B417" s="54" t="s">
        <v>1101</v>
      </c>
      <c r="C417" s="58" t="s">
        <v>1103</v>
      </c>
      <c r="D417" s="56" t="str">
        <f t="shared" si="1"/>
        <v>市</v>
      </c>
      <c r="E417" s="57">
        <v>709</v>
      </c>
      <c r="F417" s="160" t="s">
        <v>266</v>
      </c>
      <c r="G417" s="45"/>
      <c r="H417" s="45"/>
      <c r="I417" s="45"/>
      <c r="J417" s="45"/>
      <c r="K417" s="45"/>
      <c r="L417" s="45"/>
      <c r="M417" s="45"/>
    </row>
    <row r="418" spans="1:13" x14ac:dyDescent="0.25">
      <c r="A418" s="159" t="s">
        <v>1104</v>
      </c>
      <c r="B418" s="54" t="s">
        <v>1101</v>
      </c>
      <c r="C418" s="58" t="s">
        <v>1105</v>
      </c>
      <c r="D418" s="56" t="str">
        <f t="shared" si="1"/>
        <v>市</v>
      </c>
      <c r="E418" s="57">
        <v>601</v>
      </c>
      <c r="F418" s="160" t="s">
        <v>266</v>
      </c>
      <c r="G418" s="45"/>
      <c r="H418" s="45"/>
      <c r="I418" s="45"/>
      <c r="J418" s="45"/>
      <c r="K418" s="45"/>
      <c r="L418" s="45"/>
      <c r="M418" s="45"/>
    </row>
    <row r="419" spans="1:13" x14ac:dyDescent="0.25">
      <c r="A419" s="159" t="s">
        <v>1106</v>
      </c>
      <c r="B419" s="54" t="s">
        <v>1101</v>
      </c>
      <c r="C419" s="58" t="s">
        <v>1107</v>
      </c>
      <c r="D419" s="56" t="str">
        <f t="shared" si="1"/>
        <v>市</v>
      </c>
      <c r="E419" s="57">
        <v>377</v>
      </c>
      <c r="F419" s="160" t="s">
        <v>266</v>
      </c>
      <c r="G419" s="45"/>
      <c r="H419" s="45"/>
      <c r="I419" s="45"/>
      <c r="J419" s="45"/>
      <c r="K419" s="45"/>
      <c r="L419" s="45"/>
      <c r="M419" s="45"/>
    </row>
    <row r="420" spans="1:13" x14ac:dyDescent="0.25">
      <c r="A420" s="159" t="s">
        <v>1108</v>
      </c>
      <c r="B420" s="54" t="s">
        <v>1101</v>
      </c>
      <c r="C420" s="58" t="s">
        <v>1109</v>
      </c>
      <c r="D420" s="56" t="str">
        <f t="shared" si="1"/>
        <v>市</v>
      </c>
      <c r="E420" s="57">
        <v>410</v>
      </c>
      <c r="F420" s="160" t="s">
        <v>266</v>
      </c>
      <c r="G420" s="45"/>
      <c r="H420" s="45"/>
      <c r="I420" s="45"/>
      <c r="J420" s="45"/>
      <c r="K420" s="45"/>
      <c r="L420" s="45"/>
      <c r="M420" s="45"/>
    </row>
    <row r="421" spans="1:13" x14ac:dyDescent="0.25">
      <c r="A421" s="159" t="s">
        <v>1110</v>
      </c>
      <c r="B421" s="54" t="s">
        <v>1101</v>
      </c>
      <c r="C421" s="58" t="s">
        <v>1111</v>
      </c>
      <c r="D421" s="56" t="str">
        <f t="shared" si="1"/>
        <v>市</v>
      </c>
      <c r="E421" s="57">
        <v>250</v>
      </c>
      <c r="F421" s="160" t="s">
        <v>266</v>
      </c>
      <c r="G421" s="45"/>
      <c r="H421" s="45"/>
      <c r="I421" s="45"/>
      <c r="J421" s="45"/>
      <c r="K421" s="45"/>
      <c r="L421" s="45"/>
      <c r="M421" s="45"/>
    </row>
    <row r="422" spans="1:13" x14ac:dyDescent="0.25">
      <c r="A422" s="159" t="s">
        <v>1112</v>
      </c>
      <c r="B422" s="54" t="s">
        <v>1101</v>
      </c>
      <c r="C422" s="58" t="s">
        <v>1113</v>
      </c>
      <c r="D422" s="56" t="str">
        <f t="shared" si="1"/>
        <v>市</v>
      </c>
      <c r="E422" s="57">
        <v>193</v>
      </c>
      <c r="F422" s="160" t="s">
        <v>265</v>
      </c>
      <c r="G422" s="45"/>
      <c r="H422" s="45"/>
      <c r="I422" s="45"/>
      <c r="J422" s="45"/>
      <c r="K422" s="45"/>
      <c r="L422" s="45"/>
      <c r="M422" s="45"/>
    </row>
    <row r="423" spans="1:13" x14ac:dyDescent="0.25">
      <c r="A423" s="159" t="s">
        <v>1114</v>
      </c>
      <c r="B423" s="54" t="s">
        <v>1101</v>
      </c>
      <c r="C423" s="58" t="s">
        <v>1115</v>
      </c>
      <c r="D423" s="56" t="str">
        <f t="shared" si="1"/>
        <v>市</v>
      </c>
      <c r="E423" s="57">
        <v>234</v>
      </c>
      <c r="F423" s="160" t="s">
        <v>266</v>
      </c>
      <c r="G423" s="45"/>
      <c r="H423" s="45"/>
      <c r="I423" s="45"/>
      <c r="J423" s="45"/>
      <c r="K423" s="45"/>
      <c r="L423" s="45"/>
      <c r="M423" s="45"/>
    </row>
    <row r="424" spans="1:13" x14ac:dyDescent="0.25">
      <c r="A424" s="159" t="s">
        <v>1116</v>
      </c>
      <c r="B424" s="54" t="s">
        <v>1101</v>
      </c>
      <c r="C424" s="58" t="s">
        <v>1117</v>
      </c>
      <c r="D424" s="56" t="str">
        <f t="shared" si="1"/>
        <v>市</v>
      </c>
      <c r="E424" s="57">
        <v>183</v>
      </c>
      <c r="F424" s="160" t="s">
        <v>265</v>
      </c>
      <c r="G424" s="45"/>
      <c r="H424" s="45"/>
      <c r="I424" s="45"/>
      <c r="J424" s="45"/>
      <c r="K424" s="45"/>
      <c r="L424" s="45"/>
      <c r="M424" s="45"/>
    </row>
    <row r="425" spans="1:13" x14ac:dyDescent="0.25">
      <c r="A425" s="159" t="s">
        <v>1118</v>
      </c>
      <c r="B425" s="54" t="s">
        <v>1101</v>
      </c>
      <c r="C425" s="58" t="s">
        <v>1119</v>
      </c>
      <c r="D425" s="56" t="str">
        <f t="shared" si="1"/>
        <v>市</v>
      </c>
      <c r="E425" s="57">
        <v>250</v>
      </c>
      <c r="F425" s="160" t="s">
        <v>266</v>
      </c>
      <c r="G425" s="45"/>
      <c r="H425" s="45"/>
      <c r="I425" s="45"/>
      <c r="J425" s="45"/>
      <c r="K425" s="45"/>
      <c r="L425" s="45"/>
      <c r="M425" s="45"/>
    </row>
    <row r="426" spans="1:13" x14ac:dyDescent="0.25">
      <c r="A426" s="159" t="s">
        <v>1120</v>
      </c>
      <c r="B426" s="54" t="s">
        <v>1101</v>
      </c>
      <c r="C426" s="58" t="s">
        <v>1121</v>
      </c>
      <c r="D426" s="56" t="str">
        <f t="shared" si="1"/>
        <v>市</v>
      </c>
      <c r="E426" s="57">
        <v>227</v>
      </c>
      <c r="F426" s="160" t="s">
        <v>266</v>
      </c>
      <c r="G426" s="45"/>
      <c r="H426" s="45"/>
      <c r="I426" s="45"/>
      <c r="J426" s="45"/>
      <c r="K426" s="45"/>
      <c r="L426" s="45"/>
      <c r="M426" s="45"/>
    </row>
    <row r="427" spans="1:13" x14ac:dyDescent="0.25">
      <c r="A427" s="159" t="s">
        <v>1122</v>
      </c>
      <c r="B427" s="54" t="s">
        <v>1101</v>
      </c>
      <c r="C427" s="58" t="s">
        <v>1123</v>
      </c>
      <c r="D427" s="56" t="str">
        <f t="shared" si="1"/>
        <v>市</v>
      </c>
      <c r="E427" s="57">
        <v>120</v>
      </c>
      <c r="F427" s="160" t="s">
        <v>265</v>
      </c>
      <c r="G427" s="45"/>
      <c r="H427" s="45"/>
      <c r="I427" s="45"/>
      <c r="J427" s="45"/>
      <c r="K427" s="45"/>
      <c r="L427" s="45"/>
      <c r="M427" s="45"/>
    </row>
    <row r="428" spans="1:13" x14ac:dyDescent="0.25">
      <c r="A428" s="159" t="s">
        <v>1124</v>
      </c>
      <c r="B428" s="54" t="s">
        <v>1101</v>
      </c>
      <c r="C428" s="58" t="s">
        <v>1125</v>
      </c>
      <c r="D428" s="56" t="str">
        <f t="shared" si="1"/>
        <v>市</v>
      </c>
      <c r="E428" s="57">
        <v>147</v>
      </c>
      <c r="F428" s="160" t="s">
        <v>265</v>
      </c>
      <c r="G428" s="45"/>
      <c r="H428" s="45"/>
      <c r="I428" s="45"/>
      <c r="J428" s="45"/>
      <c r="K428" s="45"/>
      <c r="L428" s="45"/>
      <c r="M428" s="45"/>
    </row>
    <row r="429" spans="1:13" x14ac:dyDescent="0.25">
      <c r="A429" s="159" t="s">
        <v>1126</v>
      </c>
      <c r="B429" s="54" t="s">
        <v>1101</v>
      </c>
      <c r="C429" s="58" t="s">
        <v>1127</v>
      </c>
      <c r="D429" s="56" t="str">
        <f t="shared" si="1"/>
        <v>市</v>
      </c>
      <c r="E429" s="57">
        <v>261</v>
      </c>
      <c r="F429" s="160" t="s">
        <v>266</v>
      </c>
      <c r="G429" s="45"/>
      <c r="H429" s="45"/>
      <c r="I429" s="45"/>
      <c r="J429" s="45"/>
      <c r="K429" s="45"/>
      <c r="L429" s="45"/>
      <c r="M429" s="45"/>
    </row>
    <row r="430" spans="1:13" x14ac:dyDescent="0.25">
      <c r="A430" s="159" t="s">
        <v>1128</v>
      </c>
      <c r="B430" s="54" t="s">
        <v>1101</v>
      </c>
      <c r="C430" s="58" t="s">
        <v>1129</v>
      </c>
      <c r="D430" s="56" t="str">
        <f t="shared" si="1"/>
        <v>市</v>
      </c>
      <c r="E430" s="57">
        <v>300</v>
      </c>
      <c r="F430" s="160" t="s">
        <v>266</v>
      </c>
      <c r="G430" s="45"/>
      <c r="H430" s="45"/>
      <c r="I430" s="45"/>
      <c r="J430" s="45"/>
      <c r="K430" s="45"/>
      <c r="L430" s="45"/>
      <c r="M430" s="45"/>
    </row>
    <row r="431" spans="1:13" x14ac:dyDescent="0.25">
      <c r="A431" s="159" t="s">
        <v>1130</v>
      </c>
      <c r="B431" s="54" t="s">
        <v>1101</v>
      </c>
      <c r="C431" s="58" t="s">
        <v>1131</v>
      </c>
      <c r="D431" s="56" t="str">
        <f t="shared" si="1"/>
        <v>市</v>
      </c>
      <c r="E431" s="57">
        <v>185</v>
      </c>
      <c r="F431" s="160" t="s">
        <v>265</v>
      </c>
      <c r="G431" s="45"/>
      <c r="H431" s="45"/>
      <c r="I431" s="45"/>
      <c r="J431" s="45"/>
      <c r="K431" s="45"/>
      <c r="L431" s="45"/>
      <c r="M431" s="45"/>
    </row>
    <row r="432" spans="1:13" x14ac:dyDescent="0.25">
      <c r="A432" s="159" t="s">
        <v>1132</v>
      </c>
      <c r="B432" s="54" t="s">
        <v>1101</v>
      </c>
      <c r="C432" s="58" t="s">
        <v>1133</v>
      </c>
      <c r="D432" s="56" t="str">
        <f t="shared" si="1"/>
        <v>市</v>
      </c>
      <c r="E432" s="57">
        <v>723</v>
      </c>
      <c r="F432" s="160" t="s">
        <v>266</v>
      </c>
      <c r="G432" s="45"/>
      <c r="H432" s="45"/>
      <c r="I432" s="45"/>
      <c r="J432" s="45"/>
      <c r="K432" s="45"/>
      <c r="L432" s="45"/>
      <c r="M432" s="45"/>
    </row>
    <row r="433" spans="1:13" x14ac:dyDescent="0.25">
      <c r="A433" s="159" t="s">
        <v>1134</v>
      </c>
      <c r="B433" s="54" t="s">
        <v>1101</v>
      </c>
      <c r="C433" s="58" t="s">
        <v>1135</v>
      </c>
      <c r="D433" s="56" t="str">
        <f t="shared" si="1"/>
        <v>市</v>
      </c>
      <c r="E433" s="57">
        <v>443</v>
      </c>
      <c r="F433" s="160" t="s">
        <v>266</v>
      </c>
      <c r="G433" s="45"/>
      <c r="H433" s="45"/>
      <c r="I433" s="45"/>
      <c r="J433" s="45"/>
      <c r="K433" s="45"/>
      <c r="L433" s="45"/>
      <c r="M433" s="45"/>
    </row>
    <row r="434" spans="1:13" x14ac:dyDescent="0.25">
      <c r="A434" s="159" t="s">
        <v>1136</v>
      </c>
      <c r="B434" s="54" t="s">
        <v>1101</v>
      </c>
      <c r="C434" s="58" t="s">
        <v>1137</v>
      </c>
      <c r="D434" s="56" t="str">
        <f t="shared" si="1"/>
        <v>市</v>
      </c>
      <c r="E434" s="57">
        <v>161</v>
      </c>
      <c r="F434" s="160" t="s">
        <v>265</v>
      </c>
      <c r="G434" s="45"/>
      <c r="H434" s="45"/>
      <c r="I434" s="45"/>
      <c r="J434" s="45"/>
      <c r="K434" s="45"/>
      <c r="L434" s="45"/>
      <c r="M434" s="45"/>
    </row>
    <row r="435" spans="1:13" x14ac:dyDescent="0.25">
      <c r="A435" s="159" t="s">
        <v>1138</v>
      </c>
      <c r="B435" s="54" t="s">
        <v>1101</v>
      </c>
      <c r="C435" s="58" t="s">
        <v>1139</v>
      </c>
      <c r="D435" s="56" t="str">
        <f t="shared" si="1"/>
        <v>市</v>
      </c>
      <c r="E435" s="57">
        <v>107</v>
      </c>
      <c r="F435" s="160" t="s">
        <v>265</v>
      </c>
      <c r="G435" s="45"/>
      <c r="H435" s="45"/>
      <c r="I435" s="45"/>
      <c r="J435" s="45"/>
      <c r="K435" s="45"/>
      <c r="L435" s="45"/>
      <c r="M435" s="45"/>
    </row>
    <row r="436" spans="1:13" x14ac:dyDescent="0.25">
      <c r="A436" s="159" t="s">
        <v>1140</v>
      </c>
      <c r="B436" s="54" t="s">
        <v>1101</v>
      </c>
      <c r="C436" s="58" t="s">
        <v>1141</v>
      </c>
      <c r="D436" s="56" t="str">
        <f t="shared" si="1"/>
        <v>市</v>
      </c>
      <c r="E436" s="57">
        <v>180</v>
      </c>
      <c r="F436" s="160" t="s">
        <v>265</v>
      </c>
      <c r="G436" s="45"/>
      <c r="H436" s="45"/>
      <c r="I436" s="45"/>
      <c r="J436" s="45"/>
      <c r="K436" s="45"/>
      <c r="L436" s="45"/>
      <c r="M436" s="45"/>
    </row>
    <row r="437" spans="1:13" x14ac:dyDescent="0.25">
      <c r="A437" s="159" t="s">
        <v>1142</v>
      </c>
      <c r="B437" s="54" t="s">
        <v>1101</v>
      </c>
      <c r="C437" s="58" t="s">
        <v>1143</v>
      </c>
      <c r="D437" s="56" t="str">
        <f t="shared" si="1"/>
        <v>市</v>
      </c>
      <c r="E437" s="57">
        <v>205</v>
      </c>
      <c r="F437" s="160" t="s">
        <v>266</v>
      </c>
      <c r="G437" s="45"/>
      <c r="H437" s="45"/>
      <c r="I437" s="45"/>
      <c r="J437" s="45"/>
      <c r="K437" s="45"/>
      <c r="L437" s="45"/>
      <c r="M437" s="45"/>
    </row>
    <row r="438" spans="1:13" x14ac:dyDescent="0.25">
      <c r="A438" s="159" t="s">
        <v>1144</v>
      </c>
      <c r="B438" s="54" t="s">
        <v>1101</v>
      </c>
      <c r="C438" s="58" t="s">
        <v>1145</v>
      </c>
      <c r="D438" s="56" t="str">
        <f t="shared" si="1"/>
        <v>市</v>
      </c>
      <c r="E438" s="57">
        <v>203</v>
      </c>
      <c r="F438" s="160" t="s">
        <v>266</v>
      </c>
      <c r="G438" s="45"/>
      <c r="H438" s="45"/>
      <c r="I438" s="45"/>
      <c r="J438" s="45"/>
      <c r="K438" s="45"/>
      <c r="L438" s="45"/>
      <c r="M438" s="45"/>
    </row>
    <row r="439" spans="1:13" x14ac:dyDescent="0.25">
      <c r="A439" s="159" t="s">
        <v>1146</v>
      </c>
      <c r="B439" s="54" t="s">
        <v>1101</v>
      </c>
      <c r="C439" s="58" t="s">
        <v>1147</v>
      </c>
      <c r="D439" s="56" t="str">
        <f t="shared" si="1"/>
        <v>市</v>
      </c>
      <c r="E439" s="57">
        <v>384</v>
      </c>
      <c r="F439" s="160" t="s">
        <v>266</v>
      </c>
      <c r="G439" s="45"/>
      <c r="H439" s="45"/>
      <c r="I439" s="45"/>
      <c r="J439" s="45"/>
      <c r="K439" s="45"/>
      <c r="L439" s="45"/>
      <c r="M439" s="45"/>
    </row>
    <row r="440" spans="1:13" x14ac:dyDescent="0.25">
      <c r="A440" s="159" t="s">
        <v>1148</v>
      </c>
      <c r="B440" s="54" t="s">
        <v>1101</v>
      </c>
      <c r="C440" s="58" t="s">
        <v>1149</v>
      </c>
      <c r="D440" s="56" t="str">
        <f t="shared" si="1"/>
        <v>市</v>
      </c>
      <c r="E440" s="57">
        <v>227</v>
      </c>
      <c r="F440" s="160" t="s">
        <v>266</v>
      </c>
      <c r="G440" s="45"/>
      <c r="H440" s="45"/>
      <c r="I440" s="45"/>
      <c r="J440" s="45"/>
      <c r="K440" s="45"/>
      <c r="L440" s="45"/>
      <c r="M440" s="45"/>
    </row>
    <row r="441" spans="1:13" x14ac:dyDescent="0.25">
      <c r="A441" s="159" t="s">
        <v>1150</v>
      </c>
      <c r="B441" s="54" t="s">
        <v>1101</v>
      </c>
      <c r="C441" s="58" t="s">
        <v>1151</v>
      </c>
      <c r="D441" s="56" t="str">
        <f t="shared" si="1"/>
        <v>市</v>
      </c>
      <c r="E441" s="57">
        <v>176</v>
      </c>
      <c r="F441" s="160" t="s">
        <v>265</v>
      </c>
      <c r="G441" s="45"/>
      <c r="H441" s="45"/>
      <c r="I441" s="45"/>
      <c r="J441" s="45"/>
      <c r="K441" s="45"/>
      <c r="L441" s="45"/>
      <c r="M441" s="45"/>
    </row>
    <row r="442" spans="1:13" x14ac:dyDescent="0.25">
      <c r="A442" s="159" t="s">
        <v>1152</v>
      </c>
      <c r="B442" s="54" t="s">
        <v>1101</v>
      </c>
      <c r="C442" s="58" t="s">
        <v>1153</v>
      </c>
      <c r="D442" s="56" t="str">
        <f t="shared" si="1"/>
        <v>市</v>
      </c>
      <c r="E442" s="57">
        <v>166</v>
      </c>
      <c r="F442" s="160" t="s">
        <v>265</v>
      </c>
      <c r="G442" s="45"/>
      <c r="H442" s="45"/>
      <c r="I442" s="45"/>
      <c r="J442" s="45"/>
      <c r="K442" s="45"/>
      <c r="L442" s="45"/>
      <c r="M442" s="45"/>
    </row>
    <row r="443" spans="1:13" x14ac:dyDescent="0.25">
      <c r="A443" s="159" t="s">
        <v>1154</v>
      </c>
      <c r="B443" s="54" t="s">
        <v>1101</v>
      </c>
      <c r="C443" s="58" t="s">
        <v>1155</v>
      </c>
      <c r="D443" s="56" t="str">
        <f t="shared" si="1"/>
        <v>市</v>
      </c>
      <c r="E443" s="57">
        <v>199</v>
      </c>
      <c r="F443" s="160" t="s">
        <v>265</v>
      </c>
      <c r="G443" s="45"/>
      <c r="H443" s="45"/>
      <c r="I443" s="45"/>
      <c r="J443" s="45"/>
      <c r="K443" s="45"/>
      <c r="L443" s="45"/>
      <c r="M443" s="45"/>
    </row>
    <row r="444" spans="1:13" x14ac:dyDescent="0.25">
      <c r="A444" s="159" t="s">
        <v>1156</v>
      </c>
      <c r="B444" s="54" t="s">
        <v>1101</v>
      </c>
      <c r="C444" s="58" t="s">
        <v>1157</v>
      </c>
      <c r="D444" s="56" t="str">
        <f t="shared" si="1"/>
        <v>市</v>
      </c>
      <c r="E444" s="57">
        <v>301</v>
      </c>
      <c r="F444" s="160" t="s">
        <v>266</v>
      </c>
      <c r="G444" s="45"/>
      <c r="H444" s="45"/>
      <c r="I444" s="45"/>
      <c r="J444" s="45"/>
      <c r="K444" s="45"/>
      <c r="L444" s="45"/>
      <c r="M444" s="45"/>
    </row>
    <row r="445" spans="1:13" x14ac:dyDescent="0.25">
      <c r="A445" s="159" t="s">
        <v>1158</v>
      </c>
      <c r="B445" s="54" t="s">
        <v>1101</v>
      </c>
      <c r="C445" s="58" t="s">
        <v>1159</v>
      </c>
      <c r="D445" s="56" t="str">
        <f t="shared" si="1"/>
        <v>市</v>
      </c>
      <c r="E445" s="57">
        <v>156</v>
      </c>
      <c r="F445" s="160" t="s">
        <v>265</v>
      </c>
      <c r="G445" s="45"/>
      <c r="H445" s="45"/>
      <c r="I445" s="45"/>
      <c r="J445" s="45"/>
      <c r="K445" s="45"/>
      <c r="L445" s="45"/>
      <c r="M445" s="45"/>
    </row>
    <row r="446" spans="1:13" x14ac:dyDescent="0.25">
      <c r="A446" s="159" t="s">
        <v>1160</v>
      </c>
      <c r="B446" s="54" t="s">
        <v>1101</v>
      </c>
      <c r="C446" s="58" t="s">
        <v>1161</v>
      </c>
      <c r="D446" s="56" t="str">
        <f t="shared" si="1"/>
        <v>市</v>
      </c>
      <c r="E446" s="57">
        <v>170</v>
      </c>
      <c r="F446" s="160" t="s">
        <v>265</v>
      </c>
      <c r="G446" s="45"/>
      <c r="H446" s="45"/>
      <c r="I446" s="45"/>
      <c r="J446" s="45"/>
      <c r="K446" s="45"/>
      <c r="L446" s="45"/>
      <c r="M446" s="45"/>
    </row>
    <row r="447" spans="1:13" x14ac:dyDescent="0.25">
      <c r="A447" s="159" t="s">
        <v>1162</v>
      </c>
      <c r="B447" s="54" t="s">
        <v>1101</v>
      </c>
      <c r="C447" s="58" t="s">
        <v>1163</v>
      </c>
      <c r="D447" s="56" t="str">
        <f t="shared" si="1"/>
        <v>市</v>
      </c>
      <c r="E447" s="57">
        <v>194</v>
      </c>
      <c r="F447" s="160" t="s">
        <v>265</v>
      </c>
      <c r="G447" s="45"/>
      <c r="H447" s="45"/>
      <c r="I447" s="45"/>
      <c r="J447" s="45"/>
      <c r="K447" s="45"/>
      <c r="L447" s="45"/>
      <c r="M447" s="45"/>
    </row>
    <row r="448" spans="1:13" x14ac:dyDescent="0.25">
      <c r="A448" s="159" t="s">
        <v>1164</v>
      </c>
      <c r="B448" s="54" t="s">
        <v>1101</v>
      </c>
      <c r="C448" s="58" t="s">
        <v>1165</v>
      </c>
      <c r="D448" s="56" t="str">
        <f t="shared" si="1"/>
        <v>市</v>
      </c>
      <c r="E448" s="57">
        <v>195</v>
      </c>
      <c r="F448" s="160" t="s">
        <v>265</v>
      </c>
      <c r="G448" s="45"/>
      <c r="H448" s="45"/>
      <c r="I448" s="45"/>
      <c r="J448" s="45"/>
      <c r="K448" s="45"/>
      <c r="L448" s="45"/>
      <c r="M448" s="45"/>
    </row>
    <row r="449" spans="1:13" x14ac:dyDescent="0.25">
      <c r="A449" s="159" t="s">
        <v>1166</v>
      </c>
      <c r="B449" s="54" t="s">
        <v>1101</v>
      </c>
      <c r="C449" s="58" t="s">
        <v>1167</v>
      </c>
      <c r="D449" s="56" t="str">
        <f t="shared" si="1"/>
        <v>町</v>
      </c>
      <c r="E449" s="57">
        <v>138</v>
      </c>
      <c r="F449" s="160" t="s">
        <v>265</v>
      </c>
      <c r="G449" s="45"/>
      <c r="H449" s="45"/>
      <c r="I449" s="45"/>
      <c r="J449" s="45"/>
      <c r="K449" s="45"/>
      <c r="L449" s="45"/>
      <c r="M449" s="45"/>
    </row>
    <row r="450" spans="1:13" x14ac:dyDescent="0.25">
      <c r="A450" s="159" t="s">
        <v>1168</v>
      </c>
      <c r="B450" s="54" t="s">
        <v>1101</v>
      </c>
      <c r="C450" s="58" t="s">
        <v>1169</v>
      </c>
      <c r="D450" s="56" t="str">
        <f t="shared" si="1"/>
        <v>町</v>
      </c>
      <c r="E450" s="57">
        <v>94</v>
      </c>
      <c r="F450" s="160" t="s">
        <v>264</v>
      </c>
      <c r="G450" s="45"/>
      <c r="H450" s="45"/>
      <c r="I450" s="45"/>
      <c r="J450" s="45"/>
      <c r="K450" s="45"/>
      <c r="L450" s="45"/>
      <c r="M450" s="45"/>
    </row>
    <row r="451" spans="1:13" x14ac:dyDescent="0.25">
      <c r="A451" s="159" t="s">
        <v>1170</v>
      </c>
      <c r="B451" s="54" t="s">
        <v>1101</v>
      </c>
      <c r="C451" s="58" t="s">
        <v>1171</v>
      </c>
      <c r="D451" s="56" t="str">
        <f t="shared" si="1"/>
        <v>町</v>
      </c>
      <c r="E451" s="57">
        <v>100</v>
      </c>
      <c r="F451" s="160" t="s">
        <v>265</v>
      </c>
      <c r="G451" s="45"/>
      <c r="H451" s="45"/>
      <c r="I451" s="45"/>
      <c r="J451" s="45"/>
      <c r="K451" s="45"/>
      <c r="L451" s="45"/>
      <c r="M451" s="45"/>
    </row>
    <row r="452" spans="1:13" x14ac:dyDescent="0.25">
      <c r="A452" s="159" t="s">
        <v>1172</v>
      </c>
      <c r="B452" s="54" t="s">
        <v>1101</v>
      </c>
      <c r="C452" s="58" t="s">
        <v>1173</v>
      </c>
      <c r="D452" s="56" t="str">
        <f t="shared" si="1"/>
        <v>村</v>
      </c>
      <c r="E452" s="57">
        <v>169</v>
      </c>
      <c r="F452" s="160" t="s">
        <v>265</v>
      </c>
      <c r="G452" s="45"/>
      <c r="H452" s="45"/>
      <c r="I452" s="45"/>
      <c r="J452" s="45"/>
      <c r="K452" s="45"/>
      <c r="L452" s="45"/>
      <c r="M452" s="45"/>
    </row>
    <row r="453" spans="1:13" x14ac:dyDescent="0.25">
      <c r="A453" s="159" t="s">
        <v>1174</v>
      </c>
      <c r="B453" s="54" t="s">
        <v>1101</v>
      </c>
      <c r="C453" s="58" t="s">
        <v>1175</v>
      </c>
      <c r="D453" s="56" t="str">
        <f t="shared" si="1"/>
        <v>町</v>
      </c>
      <c r="E453" s="57">
        <v>97</v>
      </c>
      <c r="F453" s="160" t="s">
        <v>264</v>
      </c>
      <c r="G453" s="45"/>
      <c r="H453" s="45"/>
      <c r="I453" s="45"/>
      <c r="J453" s="45"/>
      <c r="K453" s="45"/>
      <c r="L453" s="45"/>
      <c r="M453" s="45"/>
    </row>
    <row r="454" spans="1:13" x14ac:dyDescent="0.25">
      <c r="A454" s="159" t="s">
        <v>1176</v>
      </c>
      <c r="B454" s="54" t="s">
        <v>1101</v>
      </c>
      <c r="C454" s="58" t="s">
        <v>1177</v>
      </c>
      <c r="D454" s="56" t="str">
        <f t="shared" si="1"/>
        <v>村</v>
      </c>
      <c r="E454" s="57">
        <v>58</v>
      </c>
      <c r="F454" s="160" t="s">
        <v>264</v>
      </c>
      <c r="G454" s="45"/>
      <c r="H454" s="45"/>
      <c r="I454" s="45"/>
      <c r="J454" s="45"/>
      <c r="K454" s="45"/>
      <c r="L454" s="45"/>
      <c r="M454" s="45"/>
    </row>
    <row r="455" spans="1:13" x14ac:dyDescent="0.25">
      <c r="A455" s="159" t="s">
        <v>1178</v>
      </c>
      <c r="B455" s="54" t="s">
        <v>1101</v>
      </c>
      <c r="C455" s="58" t="s">
        <v>1179</v>
      </c>
      <c r="D455" s="56" t="str">
        <f t="shared" si="1"/>
        <v>町</v>
      </c>
      <c r="E455" s="57">
        <v>159</v>
      </c>
      <c r="F455" s="160" t="s">
        <v>265</v>
      </c>
      <c r="G455" s="45"/>
      <c r="H455" s="45"/>
      <c r="I455" s="45"/>
      <c r="J455" s="45"/>
      <c r="K455" s="45"/>
      <c r="L455" s="45"/>
      <c r="M455" s="45"/>
    </row>
    <row r="456" spans="1:13" x14ac:dyDescent="0.25">
      <c r="A456" s="159" t="s">
        <v>1180</v>
      </c>
      <c r="B456" s="54" t="s">
        <v>1101</v>
      </c>
      <c r="C456" s="58" t="s">
        <v>1181</v>
      </c>
      <c r="D456" s="56" t="str">
        <f t="shared" si="1"/>
        <v>町</v>
      </c>
      <c r="E456" s="57">
        <v>57</v>
      </c>
      <c r="F456" s="160" t="s">
        <v>264</v>
      </c>
      <c r="G456" s="45"/>
      <c r="H456" s="45"/>
      <c r="I456" s="45"/>
      <c r="J456" s="45"/>
      <c r="K456" s="45"/>
      <c r="L456" s="45"/>
      <c r="M456" s="45"/>
    </row>
    <row r="457" spans="1:13" x14ac:dyDescent="0.25">
      <c r="A457" s="159" t="s">
        <v>1182</v>
      </c>
      <c r="B457" s="54" t="s">
        <v>1101</v>
      </c>
      <c r="C457" s="58" t="s">
        <v>1183</v>
      </c>
      <c r="D457" s="56" t="str">
        <f t="shared" si="1"/>
        <v>町</v>
      </c>
      <c r="E457" s="57">
        <v>101</v>
      </c>
      <c r="F457" s="160" t="s">
        <v>265</v>
      </c>
      <c r="G457" s="45"/>
      <c r="H457" s="45"/>
      <c r="I457" s="45"/>
      <c r="J457" s="45"/>
      <c r="K457" s="45"/>
      <c r="L457" s="45"/>
      <c r="M457" s="45"/>
    </row>
    <row r="458" spans="1:13" x14ac:dyDescent="0.25">
      <c r="A458" s="159" t="s">
        <v>1184</v>
      </c>
      <c r="B458" s="54" t="s">
        <v>1101</v>
      </c>
      <c r="C458" s="58" t="s">
        <v>1185</v>
      </c>
      <c r="D458" s="56" t="str">
        <f t="shared" si="1"/>
        <v>町</v>
      </c>
      <c r="E458" s="57">
        <v>52</v>
      </c>
      <c r="F458" s="160" t="s">
        <v>264</v>
      </c>
      <c r="G458" s="45"/>
      <c r="H458" s="45"/>
      <c r="I458" s="45"/>
      <c r="J458" s="45"/>
      <c r="K458" s="45"/>
      <c r="L458" s="45"/>
      <c r="M458" s="45"/>
    </row>
    <row r="459" spans="1:13" x14ac:dyDescent="0.25">
      <c r="A459" s="159" t="s">
        <v>1186</v>
      </c>
      <c r="B459" s="54" t="s">
        <v>1101</v>
      </c>
      <c r="C459" s="58" t="s">
        <v>1187</v>
      </c>
      <c r="D459" s="56" t="str">
        <f t="shared" si="1"/>
        <v>町</v>
      </c>
      <c r="E459" s="57">
        <v>118</v>
      </c>
      <c r="F459" s="160" t="s">
        <v>265</v>
      </c>
      <c r="G459" s="45"/>
      <c r="H459" s="45"/>
      <c r="I459" s="45"/>
      <c r="J459" s="45"/>
      <c r="K459" s="45"/>
      <c r="L459" s="45"/>
      <c r="M459" s="45"/>
    </row>
    <row r="460" spans="1:13" x14ac:dyDescent="0.25">
      <c r="A460" s="159" t="s">
        <v>1188</v>
      </c>
      <c r="B460" s="54" t="s">
        <v>1101</v>
      </c>
      <c r="C460" s="58" t="s">
        <v>1189</v>
      </c>
      <c r="D460" s="56" t="str">
        <f t="shared" si="1"/>
        <v>町</v>
      </c>
      <c r="E460" s="57">
        <v>85</v>
      </c>
      <c r="F460" s="160" t="s">
        <v>264</v>
      </c>
      <c r="G460" s="45"/>
      <c r="H460" s="45"/>
      <c r="I460" s="45"/>
      <c r="J460" s="45"/>
      <c r="K460" s="45"/>
      <c r="L460" s="45"/>
      <c r="M460" s="45"/>
    </row>
    <row r="461" spans="1:13" x14ac:dyDescent="0.25">
      <c r="A461" s="158" t="s">
        <v>1190</v>
      </c>
      <c r="B461" s="61" t="s">
        <v>1191</v>
      </c>
      <c r="C461" s="55" t="s">
        <v>1191</v>
      </c>
      <c r="D461" s="56" t="str">
        <f t="shared" si="1"/>
        <v>県</v>
      </c>
      <c r="E461" s="57">
        <v>3283</v>
      </c>
      <c r="F461" s="157" t="s">
        <v>267</v>
      </c>
      <c r="G461" s="45"/>
      <c r="H461" s="45"/>
      <c r="I461" s="45"/>
      <c r="J461" s="45"/>
      <c r="K461" s="45"/>
      <c r="L461" s="45"/>
      <c r="M461" s="45"/>
    </row>
    <row r="462" spans="1:13" x14ac:dyDescent="0.25">
      <c r="A462" s="159" t="s">
        <v>1192</v>
      </c>
      <c r="B462" s="54" t="s">
        <v>1191</v>
      </c>
      <c r="C462" s="58" t="s">
        <v>1193</v>
      </c>
      <c r="D462" s="56" t="str">
        <f t="shared" si="1"/>
        <v>市</v>
      </c>
      <c r="E462" s="57">
        <v>1527</v>
      </c>
      <c r="F462" s="157" t="s">
        <v>267</v>
      </c>
      <c r="G462" s="45"/>
      <c r="H462" s="45"/>
      <c r="I462" s="45"/>
      <c r="J462" s="45"/>
      <c r="K462" s="45"/>
      <c r="L462" s="45"/>
      <c r="M462" s="45"/>
    </row>
    <row r="463" spans="1:13" x14ac:dyDescent="0.25">
      <c r="A463" s="159" t="s">
        <v>1194</v>
      </c>
      <c r="B463" s="54" t="s">
        <v>1191</v>
      </c>
      <c r="C463" s="58" t="s">
        <v>1195</v>
      </c>
      <c r="D463" s="56" t="str">
        <f t="shared" si="1"/>
        <v>市</v>
      </c>
      <c r="E463" s="57">
        <v>398</v>
      </c>
      <c r="F463" s="160" t="s">
        <v>266</v>
      </c>
      <c r="G463" s="45"/>
      <c r="H463" s="45"/>
      <c r="I463" s="45"/>
      <c r="J463" s="45"/>
      <c r="K463" s="45"/>
      <c r="L463" s="45"/>
      <c r="M463" s="45"/>
    </row>
    <row r="464" spans="1:13" x14ac:dyDescent="0.25">
      <c r="A464" s="159" t="s">
        <v>1196</v>
      </c>
      <c r="B464" s="54" t="s">
        <v>1191</v>
      </c>
      <c r="C464" s="58" t="s">
        <v>1197</v>
      </c>
      <c r="D464" s="56" t="str">
        <f t="shared" si="1"/>
        <v>市</v>
      </c>
      <c r="E464" s="57">
        <v>516</v>
      </c>
      <c r="F464" s="160" t="s">
        <v>266</v>
      </c>
      <c r="G464" s="45"/>
      <c r="H464" s="45"/>
      <c r="I464" s="45"/>
      <c r="J464" s="45"/>
      <c r="K464" s="45"/>
      <c r="L464" s="45"/>
      <c r="M464" s="45"/>
    </row>
    <row r="465" spans="1:13" x14ac:dyDescent="0.25">
      <c r="A465" s="159" t="s">
        <v>1198</v>
      </c>
      <c r="B465" s="54" t="s">
        <v>1191</v>
      </c>
      <c r="C465" s="58" t="s">
        <v>1199</v>
      </c>
      <c r="D465" s="56" t="str">
        <f t="shared" si="1"/>
        <v>市</v>
      </c>
      <c r="E465" s="57">
        <v>381</v>
      </c>
      <c r="F465" s="160" t="s">
        <v>266</v>
      </c>
      <c r="G465" s="45"/>
      <c r="H465" s="45"/>
      <c r="I465" s="45"/>
      <c r="J465" s="45"/>
      <c r="K465" s="45"/>
      <c r="L465" s="45"/>
      <c r="M465" s="45"/>
    </row>
    <row r="466" spans="1:13" x14ac:dyDescent="0.25">
      <c r="A466" s="159" t="s">
        <v>1200</v>
      </c>
      <c r="B466" s="54" t="s">
        <v>1191</v>
      </c>
      <c r="C466" s="58" t="s">
        <v>1201</v>
      </c>
      <c r="D466" s="56" t="str">
        <f t="shared" si="1"/>
        <v>市</v>
      </c>
      <c r="E466" s="57">
        <v>348</v>
      </c>
      <c r="F466" s="160" t="s">
        <v>266</v>
      </c>
      <c r="G466" s="45"/>
      <c r="H466" s="45"/>
      <c r="I466" s="45"/>
      <c r="J466" s="45"/>
      <c r="K466" s="45"/>
      <c r="L466" s="45"/>
      <c r="M466" s="45"/>
    </row>
    <row r="467" spans="1:13" x14ac:dyDescent="0.25">
      <c r="A467" s="159" t="s">
        <v>1202</v>
      </c>
      <c r="B467" s="54" t="s">
        <v>1191</v>
      </c>
      <c r="C467" s="58" t="s">
        <v>1203</v>
      </c>
      <c r="D467" s="56" t="str">
        <f t="shared" si="1"/>
        <v>市</v>
      </c>
      <c r="E467" s="57">
        <v>388</v>
      </c>
      <c r="F467" s="160" t="s">
        <v>266</v>
      </c>
      <c r="G467" s="45"/>
      <c r="H467" s="45"/>
      <c r="I467" s="45"/>
      <c r="J467" s="45"/>
      <c r="K467" s="45"/>
      <c r="L467" s="45"/>
      <c r="M467" s="45"/>
    </row>
    <row r="468" spans="1:13" x14ac:dyDescent="0.25">
      <c r="A468" s="159" t="s">
        <v>1204</v>
      </c>
      <c r="B468" s="54" t="s">
        <v>1191</v>
      </c>
      <c r="C468" s="58" t="s">
        <v>1205</v>
      </c>
      <c r="D468" s="56" t="str">
        <f t="shared" si="1"/>
        <v>市</v>
      </c>
      <c r="E468" s="57">
        <v>507</v>
      </c>
      <c r="F468" s="160" t="s">
        <v>266</v>
      </c>
      <c r="G468" s="45"/>
      <c r="H468" s="45"/>
      <c r="I468" s="45"/>
      <c r="J468" s="45"/>
      <c r="K468" s="45"/>
      <c r="L468" s="45"/>
      <c r="M468" s="45"/>
    </row>
    <row r="469" spans="1:13" x14ac:dyDescent="0.25">
      <c r="A469" s="159" t="s">
        <v>1206</v>
      </c>
      <c r="B469" s="54" t="s">
        <v>1191</v>
      </c>
      <c r="C469" s="58" t="s">
        <v>1207</v>
      </c>
      <c r="D469" s="56" t="str">
        <f t="shared" si="1"/>
        <v>市</v>
      </c>
      <c r="E469" s="57">
        <v>243</v>
      </c>
      <c r="F469" s="160" t="s">
        <v>266</v>
      </c>
      <c r="G469" s="45"/>
      <c r="H469" s="45"/>
      <c r="I469" s="45"/>
      <c r="J469" s="45"/>
      <c r="K469" s="45"/>
      <c r="L469" s="45"/>
      <c r="M469" s="45"/>
    </row>
    <row r="470" spans="1:13" x14ac:dyDescent="0.25">
      <c r="A470" s="159" t="s">
        <v>1208</v>
      </c>
      <c r="B470" s="54" t="s">
        <v>1191</v>
      </c>
      <c r="C470" s="58" t="s">
        <v>1209</v>
      </c>
      <c r="D470" s="56" t="str">
        <f t="shared" si="1"/>
        <v>市</v>
      </c>
      <c r="E470" s="57">
        <v>273</v>
      </c>
      <c r="F470" s="160" t="s">
        <v>266</v>
      </c>
      <c r="G470" s="45"/>
      <c r="H470" s="45"/>
      <c r="I470" s="45"/>
      <c r="J470" s="45"/>
      <c r="K470" s="45"/>
      <c r="L470" s="45"/>
      <c r="M470" s="45"/>
    </row>
    <row r="471" spans="1:13" x14ac:dyDescent="0.25">
      <c r="A471" s="159" t="s">
        <v>1210</v>
      </c>
      <c r="B471" s="54" t="s">
        <v>1191</v>
      </c>
      <c r="C471" s="58" t="s">
        <v>1211</v>
      </c>
      <c r="D471" s="56" t="str">
        <f t="shared" si="1"/>
        <v>市</v>
      </c>
      <c r="E471" s="57">
        <v>122</v>
      </c>
      <c r="F471" s="160" t="s">
        <v>265</v>
      </c>
      <c r="G471" s="45"/>
      <c r="H471" s="45"/>
      <c r="I471" s="45"/>
      <c r="J471" s="45"/>
      <c r="K471" s="45"/>
      <c r="L471" s="45"/>
      <c r="M471" s="45"/>
    </row>
    <row r="472" spans="1:13" x14ac:dyDescent="0.25">
      <c r="A472" s="159" t="s">
        <v>1212</v>
      </c>
      <c r="B472" s="54" t="s">
        <v>1191</v>
      </c>
      <c r="C472" s="58" t="s">
        <v>1213</v>
      </c>
      <c r="D472" s="56" t="str">
        <f t="shared" si="1"/>
        <v>市</v>
      </c>
      <c r="E472" s="57">
        <v>360</v>
      </c>
      <c r="F472" s="160" t="s">
        <v>266</v>
      </c>
      <c r="G472" s="45"/>
      <c r="H472" s="45"/>
      <c r="I472" s="45"/>
      <c r="J472" s="45"/>
      <c r="K472" s="45"/>
      <c r="L472" s="45"/>
      <c r="M472" s="45"/>
    </row>
    <row r="473" spans="1:13" x14ac:dyDescent="0.25">
      <c r="A473" s="159" t="s">
        <v>1214</v>
      </c>
      <c r="B473" s="54" t="s">
        <v>1191</v>
      </c>
      <c r="C473" s="58" t="s">
        <v>1215</v>
      </c>
      <c r="D473" s="56" t="str">
        <f t="shared" si="1"/>
        <v>市</v>
      </c>
      <c r="E473" s="57">
        <v>153</v>
      </c>
      <c r="F473" s="160" t="s">
        <v>265</v>
      </c>
      <c r="G473" s="45"/>
      <c r="H473" s="45"/>
      <c r="I473" s="45"/>
      <c r="J473" s="45"/>
      <c r="K473" s="45"/>
      <c r="L473" s="45"/>
      <c r="M473" s="45"/>
    </row>
    <row r="474" spans="1:13" x14ac:dyDescent="0.25">
      <c r="A474" s="159" t="s">
        <v>1216</v>
      </c>
      <c r="B474" s="54" t="s">
        <v>1191</v>
      </c>
      <c r="C474" s="58" t="s">
        <v>1217</v>
      </c>
      <c r="D474" s="56" t="str">
        <f t="shared" si="1"/>
        <v>市</v>
      </c>
      <c r="E474" s="57">
        <v>113</v>
      </c>
      <c r="F474" s="160" t="s">
        <v>265</v>
      </c>
      <c r="G474" s="45"/>
      <c r="H474" s="45"/>
      <c r="I474" s="45"/>
      <c r="J474" s="45"/>
      <c r="K474" s="45"/>
      <c r="L474" s="45"/>
      <c r="M474" s="45"/>
    </row>
    <row r="475" spans="1:13" x14ac:dyDescent="0.25">
      <c r="A475" s="159" t="s">
        <v>1218</v>
      </c>
      <c r="B475" s="54" t="s">
        <v>1191</v>
      </c>
      <c r="C475" s="58" t="s">
        <v>1219</v>
      </c>
      <c r="D475" s="56" t="str">
        <f t="shared" si="1"/>
        <v>市</v>
      </c>
      <c r="E475" s="57">
        <v>200</v>
      </c>
      <c r="F475" s="160" t="s">
        <v>266</v>
      </c>
      <c r="G475" s="45"/>
      <c r="H475" s="45"/>
      <c r="I475" s="45"/>
      <c r="J475" s="45"/>
      <c r="K475" s="45"/>
      <c r="L475" s="45"/>
      <c r="M475" s="45"/>
    </row>
    <row r="476" spans="1:13" x14ac:dyDescent="0.25">
      <c r="A476" s="159" t="s">
        <v>1220</v>
      </c>
      <c r="B476" s="54" t="s">
        <v>1191</v>
      </c>
      <c r="C476" s="58" t="s">
        <v>1221</v>
      </c>
      <c r="D476" s="56" t="str">
        <f t="shared" si="1"/>
        <v>町</v>
      </c>
      <c r="E476" s="57">
        <v>109</v>
      </c>
      <c r="F476" s="160" t="s">
        <v>265</v>
      </c>
      <c r="G476" s="45"/>
      <c r="H476" s="45"/>
      <c r="I476" s="45"/>
      <c r="J476" s="45"/>
      <c r="K476" s="45"/>
      <c r="L476" s="45"/>
      <c r="M476" s="45"/>
    </row>
    <row r="477" spans="1:13" x14ac:dyDescent="0.25">
      <c r="A477" s="159" t="s">
        <v>1222</v>
      </c>
      <c r="B477" s="54" t="s">
        <v>1191</v>
      </c>
      <c r="C477" s="58" t="s">
        <v>1223</v>
      </c>
      <c r="D477" s="56" t="str">
        <f t="shared" si="1"/>
        <v>町</v>
      </c>
      <c r="E477" s="57">
        <v>83</v>
      </c>
      <c r="F477" s="160" t="s">
        <v>264</v>
      </c>
      <c r="G477" s="45"/>
      <c r="H477" s="45"/>
      <c r="I477" s="45"/>
      <c r="J477" s="45"/>
      <c r="K477" s="45"/>
      <c r="L477" s="45"/>
      <c r="M477" s="45"/>
    </row>
    <row r="478" spans="1:13" x14ac:dyDescent="0.25">
      <c r="A478" s="159" t="s">
        <v>1224</v>
      </c>
      <c r="B478" s="54" t="s">
        <v>1191</v>
      </c>
      <c r="C478" s="58" t="s">
        <v>1225</v>
      </c>
      <c r="D478" s="56" t="str">
        <f t="shared" si="1"/>
        <v>町</v>
      </c>
      <c r="E478" s="57">
        <v>80</v>
      </c>
      <c r="F478" s="160" t="s">
        <v>264</v>
      </c>
      <c r="G478" s="45"/>
      <c r="H478" s="45"/>
      <c r="I478" s="45"/>
      <c r="J478" s="45"/>
      <c r="K478" s="45"/>
      <c r="L478" s="45"/>
      <c r="M478" s="45"/>
    </row>
    <row r="479" spans="1:13" x14ac:dyDescent="0.25">
      <c r="A479" s="159" t="s">
        <v>1226</v>
      </c>
      <c r="B479" s="54" t="s">
        <v>1191</v>
      </c>
      <c r="C479" s="58" t="s">
        <v>1227</v>
      </c>
      <c r="D479" s="56" t="str">
        <f t="shared" si="1"/>
        <v>町</v>
      </c>
      <c r="E479" s="57">
        <v>53</v>
      </c>
      <c r="F479" s="160" t="s">
        <v>264</v>
      </c>
      <c r="G479" s="45"/>
      <c r="H479" s="45"/>
      <c r="I479" s="45"/>
      <c r="J479" s="45"/>
      <c r="K479" s="45"/>
      <c r="L479" s="45"/>
      <c r="M479" s="45"/>
    </row>
    <row r="480" spans="1:13" x14ac:dyDescent="0.25">
      <c r="A480" s="159" t="s">
        <v>1228</v>
      </c>
      <c r="B480" s="54" t="s">
        <v>1191</v>
      </c>
      <c r="C480" s="58" t="s">
        <v>1229</v>
      </c>
      <c r="D480" s="56" t="str">
        <f t="shared" si="1"/>
        <v>町</v>
      </c>
      <c r="E480" s="57">
        <v>89</v>
      </c>
      <c r="F480" s="160" t="s">
        <v>264</v>
      </c>
      <c r="G480" s="45"/>
      <c r="H480" s="45"/>
      <c r="I480" s="45"/>
      <c r="J480" s="45"/>
      <c r="K480" s="45"/>
      <c r="L480" s="45"/>
      <c r="M480" s="45"/>
    </row>
    <row r="481" spans="1:13" x14ac:dyDescent="0.25">
      <c r="A481" s="159" t="s">
        <v>1230</v>
      </c>
      <c r="B481" s="54" t="s">
        <v>1191</v>
      </c>
      <c r="C481" s="58" t="s">
        <v>1231</v>
      </c>
      <c r="D481" s="56" t="str">
        <f t="shared" si="1"/>
        <v>町</v>
      </c>
      <c r="E481" s="57">
        <v>120</v>
      </c>
      <c r="F481" s="160" t="s">
        <v>265</v>
      </c>
      <c r="G481" s="45"/>
      <c r="H481" s="45"/>
      <c r="I481" s="45"/>
      <c r="J481" s="45"/>
      <c r="K481" s="45"/>
      <c r="L481" s="45"/>
      <c r="M481" s="45"/>
    </row>
    <row r="482" spans="1:13" x14ac:dyDescent="0.25">
      <c r="A482" s="159" t="s">
        <v>1232</v>
      </c>
      <c r="B482" s="54" t="s">
        <v>1191</v>
      </c>
      <c r="C482" s="58" t="s">
        <v>1233</v>
      </c>
      <c r="D482" s="56" t="str">
        <f t="shared" si="1"/>
        <v>町</v>
      </c>
      <c r="E482" s="57">
        <v>90</v>
      </c>
      <c r="F482" s="160" t="s">
        <v>264</v>
      </c>
      <c r="G482" s="45"/>
      <c r="H482" s="45"/>
      <c r="I482" s="45"/>
      <c r="J482" s="45"/>
      <c r="K482" s="45"/>
      <c r="L482" s="45"/>
      <c r="M482" s="45"/>
    </row>
    <row r="483" spans="1:13" x14ac:dyDescent="0.25">
      <c r="A483" s="159" t="s">
        <v>1234</v>
      </c>
      <c r="B483" s="54" t="s">
        <v>1191</v>
      </c>
      <c r="C483" s="58" t="s">
        <v>1235</v>
      </c>
      <c r="D483" s="56" t="str">
        <f t="shared" si="1"/>
        <v>町</v>
      </c>
      <c r="E483" s="57">
        <v>67</v>
      </c>
      <c r="F483" s="160" t="s">
        <v>264</v>
      </c>
      <c r="G483" s="45"/>
      <c r="H483" s="45"/>
      <c r="I483" s="45"/>
      <c r="J483" s="45"/>
      <c r="K483" s="45"/>
      <c r="L483" s="45"/>
      <c r="M483" s="45"/>
    </row>
    <row r="484" spans="1:13" x14ac:dyDescent="0.25">
      <c r="A484" s="159" t="s">
        <v>1236</v>
      </c>
      <c r="B484" s="54" t="s">
        <v>1191</v>
      </c>
      <c r="C484" s="58" t="s">
        <v>1237</v>
      </c>
      <c r="D484" s="56" t="str">
        <f t="shared" si="1"/>
        <v>町</v>
      </c>
      <c r="E484" s="57">
        <v>100</v>
      </c>
      <c r="F484" s="160" t="s">
        <v>265</v>
      </c>
      <c r="G484" s="45"/>
      <c r="H484" s="45"/>
      <c r="I484" s="45"/>
      <c r="J484" s="45"/>
      <c r="K484" s="45"/>
      <c r="L484" s="45"/>
      <c r="M484" s="45"/>
    </row>
    <row r="485" spans="1:13" x14ac:dyDescent="0.25">
      <c r="A485" s="159" t="s">
        <v>1238</v>
      </c>
      <c r="B485" s="54" t="s">
        <v>1191</v>
      </c>
      <c r="C485" s="58" t="s">
        <v>1239</v>
      </c>
      <c r="D485" s="56" t="str">
        <f t="shared" si="1"/>
        <v>町</v>
      </c>
      <c r="E485" s="57">
        <v>124</v>
      </c>
      <c r="F485" s="160" t="s">
        <v>265</v>
      </c>
      <c r="G485" s="45"/>
      <c r="H485" s="45"/>
      <c r="I485" s="45"/>
      <c r="J485" s="45"/>
      <c r="K485" s="45"/>
      <c r="L485" s="45"/>
      <c r="M485" s="45"/>
    </row>
    <row r="486" spans="1:13" x14ac:dyDescent="0.25">
      <c r="A486" s="159" t="s">
        <v>1240</v>
      </c>
      <c r="B486" s="54" t="s">
        <v>1191</v>
      </c>
      <c r="C486" s="58" t="s">
        <v>1241</v>
      </c>
      <c r="D486" s="56" t="str">
        <f t="shared" si="1"/>
        <v>町</v>
      </c>
      <c r="E486" s="57">
        <v>92</v>
      </c>
      <c r="F486" s="160" t="s">
        <v>264</v>
      </c>
      <c r="G486" s="45"/>
      <c r="H486" s="45"/>
      <c r="I486" s="45"/>
      <c r="J486" s="45"/>
      <c r="K486" s="45"/>
      <c r="L486" s="45"/>
      <c r="M486" s="45"/>
    </row>
    <row r="487" spans="1:13" x14ac:dyDescent="0.25">
      <c r="A487" s="158" t="s">
        <v>1242</v>
      </c>
      <c r="B487" s="61" t="s">
        <v>1243</v>
      </c>
      <c r="C487" s="55" t="s">
        <v>1243</v>
      </c>
      <c r="D487" s="56" t="str">
        <f t="shared" si="1"/>
        <v>県</v>
      </c>
      <c r="E487" s="57">
        <v>2805</v>
      </c>
      <c r="F487" s="157" t="s">
        <v>267</v>
      </c>
      <c r="G487" s="45"/>
      <c r="H487" s="45"/>
      <c r="I487" s="45"/>
      <c r="J487" s="45"/>
      <c r="K487" s="45"/>
      <c r="L487" s="45"/>
      <c r="M487" s="45"/>
    </row>
    <row r="488" spans="1:13" x14ac:dyDescent="0.25">
      <c r="A488" s="159" t="s">
        <v>1244</v>
      </c>
      <c r="B488" s="54" t="s">
        <v>1243</v>
      </c>
      <c r="C488" s="58" t="s">
        <v>1245</v>
      </c>
      <c r="D488" s="56" t="str">
        <f t="shared" si="1"/>
        <v>市</v>
      </c>
      <c r="E488" s="57">
        <v>859</v>
      </c>
      <c r="F488" s="160" t="s">
        <v>266</v>
      </c>
      <c r="G488" s="45"/>
      <c r="H488" s="45"/>
      <c r="I488" s="45"/>
      <c r="J488" s="45"/>
      <c r="K488" s="45"/>
      <c r="L488" s="45"/>
      <c r="M488" s="45"/>
    </row>
    <row r="489" spans="1:13" x14ac:dyDescent="0.25">
      <c r="A489" s="159" t="s">
        <v>1246</v>
      </c>
      <c r="B489" s="54" t="s">
        <v>1243</v>
      </c>
      <c r="C489" s="58" t="s">
        <v>1247</v>
      </c>
      <c r="D489" s="56" t="str">
        <f t="shared" si="1"/>
        <v>市</v>
      </c>
      <c r="E489" s="57">
        <v>925</v>
      </c>
      <c r="F489" s="160" t="s">
        <v>266</v>
      </c>
      <c r="G489" s="45"/>
      <c r="H489" s="45"/>
      <c r="I489" s="45"/>
      <c r="J489" s="45"/>
      <c r="K489" s="45"/>
      <c r="L489" s="45"/>
      <c r="M489" s="45"/>
    </row>
    <row r="490" spans="1:13" x14ac:dyDescent="0.25">
      <c r="A490" s="159" t="s">
        <v>1248</v>
      </c>
      <c r="B490" s="54" t="s">
        <v>1243</v>
      </c>
      <c r="C490" s="58" t="s">
        <v>1249</v>
      </c>
      <c r="D490" s="56" t="str">
        <f t="shared" si="1"/>
        <v>市</v>
      </c>
      <c r="E490" s="57">
        <v>390</v>
      </c>
      <c r="F490" s="160" t="s">
        <v>266</v>
      </c>
      <c r="G490" s="45"/>
      <c r="H490" s="45"/>
      <c r="I490" s="45"/>
      <c r="J490" s="45"/>
      <c r="K490" s="45"/>
      <c r="L490" s="45"/>
      <c r="M490" s="45"/>
    </row>
    <row r="491" spans="1:13" x14ac:dyDescent="0.25">
      <c r="A491" s="159" t="s">
        <v>1250</v>
      </c>
      <c r="B491" s="54" t="s">
        <v>1243</v>
      </c>
      <c r="C491" s="58" t="s">
        <v>1251</v>
      </c>
      <c r="D491" s="56" t="str">
        <f t="shared" si="1"/>
        <v>市</v>
      </c>
      <c r="E491" s="57">
        <v>594</v>
      </c>
      <c r="F491" s="160" t="s">
        <v>266</v>
      </c>
      <c r="G491" s="45"/>
      <c r="H491" s="45"/>
      <c r="I491" s="45"/>
      <c r="J491" s="45"/>
      <c r="K491" s="45"/>
      <c r="L491" s="45"/>
      <c r="M491" s="45"/>
    </row>
    <row r="492" spans="1:13" x14ac:dyDescent="0.25">
      <c r="A492" s="159" t="s">
        <v>1252</v>
      </c>
      <c r="B492" s="54" t="s">
        <v>1243</v>
      </c>
      <c r="C492" s="58" t="s">
        <v>1253</v>
      </c>
      <c r="D492" s="56" t="str">
        <f t="shared" si="1"/>
        <v>市</v>
      </c>
      <c r="E492" s="57">
        <v>531</v>
      </c>
      <c r="F492" s="160" t="s">
        <v>266</v>
      </c>
      <c r="G492" s="45"/>
      <c r="H492" s="45"/>
      <c r="I492" s="45"/>
      <c r="J492" s="45"/>
      <c r="K492" s="45"/>
      <c r="L492" s="45"/>
      <c r="M492" s="45"/>
    </row>
    <row r="493" spans="1:13" x14ac:dyDescent="0.25">
      <c r="A493" s="159" t="s">
        <v>1254</v>
      </c>
      <c r="B493" s="54" t="s">
        <v>1243</v>
      </c>
      <c r="C493" s="58" t="s">
        <v>1255</v>
      </c>
      <c r="D493" s="56" t="str">
        <f t="shared" si="1"/>
        <v>市</v>
      </c>
      <c r="E493" s="57">
        <v>230</v>
      </c>
      <c r="F493" s="160" t="s">
        <v>266</v>
      </c>
      <c r="G493" s="45"/>
      <c r="H493" s="45"/>
      <c r="I493" s="45"/>
      <c r="J493" s="45"/>
      <c r="K493" s="45"/>
      <c r="L493" s="45"/>
      <c r="M493" s="45"/>
    </row>
    <row r="494" spans="1:13" x14ac:dyDescent="0.25">
      <c r="A494" s="159" t="s">
        <v>1256</v>
      </c>
      <c r="B494" s="54" t="s">
        <v>1243</v>
      </c>
      <c r="C494" s="58" t="s">
        <v>1257</v>
      </c>
      <c r="D494" s="56" t="str">
        <f t="shared" si="1"/>
        <v>市</v>
      </c>
      <c r="E494" s="57">
        <v>274</v>
      </c>
      <c r="F494" s="160" t="s">
        <v>266</v>
      </c>
      <c r="G494" s="45"/>
      <c r="H494" s="45"/>
      <c r="I494" s="45"/>
      <c r="J494" s="45"/>
      <c r="K494" s="45"/>
      <c r="L494" s="45"/>
      <c r="M494" s="45"/>
    </row>
    <row r="495" spans="1:13" x14ac:dyDescent="0.25">
      <c r="A495" s="159" t="s">
        <v>1258</v>
      </c>
      <c r="B495" s="54" t="s">
        <v>1243</v>
      </c>
      <c r="C495" s="58" t="s">
        <v>1259</v>
      </c>
      <c r="D495" s="56" t="str">
        <f t="shared" si="1"/>
        <v>市</v>
      </c>
      <c r="E495" s="57">
        <v>340</v>
      </c>
      <c r="F495" s="160" t="s">
        <v>266</v>
      </c>
      <c r="G495" s="45"/>
      <c r="H495" s="45"/>
      <c r="I495" s="45"/>
      <c r="J495" s="45"/>
      <c r="K495" s="45"/>
      <c r="L495" s="45"/>
      <c r="M495" s="45"/>
    </row>
    <row r="496" spans="1:13" x14ac:dyDescent="0.25">
      <c r="A496" s="159" t="s">
        <v>1260</v>
      </c>
      <c r="B496" s="54" t="s">
        <v>1243</v>
      </c>
      <c r="C496" s="58" t="s">
        <v>1261</v>
      </c>
      <c r="D496" s="56" t="str">
        <f t="shared" si="1"/>
        <v>市</v>
      </c>
      <c r="E496" s="57">
        <v>235</v>
      </c>
      <c r="F496" s="160" t="s">
        <v>266</v>
      </c>
      <c r="G496" s="45"/>
      <c r="H496" s="45"/>
      <c r="I496" s="45"/>
      <c r="J496" s="45"/>
      <c r="K496" s="45"/>
      <c r="L496" s="45"/>
      <c r="M496" s="45"/>
    </row>
    <row r="497" spans="1:13" x14ac:dyDescent="0.25">
      <c r="A497" s="159" t="s">
        <v>1262</v>
      </c>
      <c r="B497" s="54" t="s">
        <v>1243</v>
      </c>
      <c r="C497" s="58" t="s">
        <v>1263</v>
      </c>
      <c r="D497" s="56" t="str">
        <f t="shared" si="1"/>
        <v>市</v>
      </c>
      <c r="E497" s="57">
        <v>224</v>
      </c>
      <c r="F497" s="160" t="s">
        <v>266</v>
      </c>
      <c r="G497" s="45"/>
      <c r="H497" s="45"/>
      <c r="I497" s="45"/>
      <c r="J497" s="45"/>
      <c r="K497" s="45"/>
      <c r="L497" s="45"/>
      <c r="M497" s="45"/>
    </row>
    <row r="498" spans="1:13" x14ac:dyDescent="0.25">
      <c r="A498" s="159" t="s">
        <v>1264</v>
      </c>
      <c r="B498" s="54" t="s">
        <v>1243</v>
      </c>
      <c r="C498" s="58" t="s">
        <v>1265</v>
      </c>
      <c r="D498" s="56" t="str">
        <f t="shared" si="1"/>
        <v>市</v>
      </c>
      <c r="E498" s="57">
        <v>228</v>
      </c>
      <c r="F498" s="160" t="s">
        <v>266</v>
      </c>
      <c r="G498" s="45"/>
      <c r="H498" s="45"/>
      <c r="I498" s="45"/>
      <c r="J498" s="45"/>
      <c r="K498" s="45"/>
      <c r="L498" s="45"/>
      <c r="M498" s="45"/>
    </row>
    <row r="499" spans="1:13" x14ac:dyDescent="0.25">
      <c r="A499" s="159" t="s">
        <v>1266</v>
      </c>
      <c r="B499" s="54" t="s">
        <v>1243</v>
      </c>
      <c r="C499" s="58" t="s">
        <v>1267</v>
      </c>
      <c r="D499" s="56" t="str">
        <f t="shared" si="1"/>
        <v>市</v>
      </c>
      <c r="E499" s="57">
        <v>195</v>
      </c>
      <c r="F499" s="160" t="s">
        <v>265</v>
      </c>
      <c r="G499" s="45"/>
      <c r="H499" s="45"/>
      <c r="I499" s="45"/>
      <c r="J499" s="45"/>
      <c r="K499" s="45"/>
      <c r="L499" s="45"/>
      <c r="M499" s="45"/>
    </row>
    <row r="500" spans="1:13" x14ac:dyDescent="0.25">
      <c r="A500" s="159" t="s">
        <v>1268</v>
      </c>
      <c r="B500" s="54" t="s">
        <v>1243</v>
      </c>
      <c r="C500" s="58" t="s">
        <v>1269</v>
      </c>
      <c r="D500" s="56" t="str">
        <f t="shared" si="1"/>
        <v>村</v>
      </c>
      <c r="E500" s="57">
        <v>50</v>
      </c>
      <c r="F500" s="160" t="s">
        <v>264</v>
      </c>
      <c r="G500" s="45"/>
      <c r="H500" s="45"/>
      <c r="I500" s="45"/>
      <c r="J500" s="45"/>
      <c r="K500" s="45"/>
      <c r="L500" s="45"/>
      <c r="M500" s="45"/>
    </row>
    <row r="501" spans="1:13" x14ac:dyDescent="0.25">
      <c r="A501" s="159" t="s">
        <v>1270</v>
      </c>
      <c r="B501" s="54" t="s">
        <v>1243</v>
      </c>
      <c r="C501" s="58" t="s">
        <v>1271</v>
      </c>
      <c r="D501" s="56" t="str">
        <f t="shared" si="1"/>
        <v>町</v>
      </c>
      <c r="E501" s="57">
        <v>73</v>
      </c>
      <c r="F501" s="160" t="s">
        <v>264</v>
      </c>
      <c r="G501" s="45"/>
      <c r="H501" s="45"/>
      <c r="I501" s="45"/>
      <c r="J501" s="45"/>
      <c r="K501" s="45"/>
      <c r="L501" s="45"/>
      <c r="M501" s="45"/>
    </row>
    <row r="502" spans="1:13" x14ac:dyDescent="0.25">
      <c r="A502" s="159" t="s">
        <v>1272</v>
      </c>
      <c r="B502" s="54" t="s">
        <v>1243</v>
      </c>
      <c r="C502" s="58" t="s">
        <v>1273</v>
      </c>
      <c r="D502" s="56" t="str">
        <f t="shared" si="1"/>
        <v>村</v>
      </c>
      <c r="E502" s="57">
        <v>19</v>
      </c>
      <c r="F502" s="160" t="s">
        <v>264</v>
      </c>
      <c r="G502" s="45"/>
      <c r="H502" s="45"/>
      <c r="I502" s="45"/>
      <c r="J502" s="45"/>
      <c r="K502" s="45"/>
      <c r="L502" s="45"/>
      <c r="M502" s="45"/>
    </row>
    <row r="503" spans="1:13" x14ac:dyDescent="0.25">
      <c r="A503" s="159" t="s">
        <v>1274</v>
      </c>
      <c r="B503" s="54" t="s">
        <v>1243</v>
      </c>
      <c r="C503" s="58" t="s">
        <v>1275</v>
      </c>
      <c r="D503" s="56" t="str">
        <f t="shared" si="1"/>
        <v>町</v>
      </c>
      <c r="E503" s="57">
        <v>35</v>
      </c>
      <c r="F503" s="160" t="s">
        <v>264</v>
      </c>
      <c r="G503" s="45"/>
      <c r="H503" s="45"/>
      <c r="I503" s="45"/>
      <c r="J503" s="45"/>
      <c r="K503" s="45"/>
      <c r="L503" s="45"/>
      <c r="M503" s="45"/>
    </row>
    <row r="504" spans="1:13" x14ac:dyDescent="0.25">
      <c r="A504" s="159" t="s">
        <v>1276</v>
      </c>
      <c r="B504" s="54" t="s">
        <v>1243</v>
      </c>
      <c r="C504" s="58" t="s">
        <v>1277</v>
      </c>
      <c r="D504" s="56" t="str">
        <f t="shared" si="1"/>
        <v>町</v>
      </c>
      <c r="E504" s="57">
        <v>56</v>
      </c>
      <c r="F504" s="160" t="s">
        <v>264</v>
      </c>
      <c r="G504" s="45"/>
      <c r="H504" s="45"/>
      <c r="I504" s="45"/>
      <c r="J504" s="45"/>
      <c r="K504" s="45"/>
      <c r="L504" s="45"/>
      <c r="M504" s="45"/>
    </row>
    <row r="505" spans="1:13" x14ac:dyDescent="0.25">
      <c r="A505" s="159" t="s">
        <v>1278</v>
      </c>
      <c r="B505" s="54" t="s">
        <v>1243</v>
      </c>
      <c r="C505" s="58" t="s">
        <v>1279</v>
      </c>
      <c r="D505" s="56" t="str">
        <f t="shared" si="1"/>
        <v>村</v>
      </c>
      <c r="E505" s="57">
        <v>31</v>
      </c>
      <c r="F505" s="160" t="s">
        <v>264</v>
      </c>
      <c r="G505" s="45"/>
      <c r="H505" s="45"/>
      <c r="I505" s="45"/>
      <c r="J505" s="45"/>
      <c r="K505" s="45"/>
      <c r="L505" s="45"/>
      <c r="M505" s="45"/>
    </row>
    <row r="506" spans="1:13" x14ac:dyDescent="0.25">
      <c r="A506" s="159" t="s">
        <v>1280</v>
      </c>
      <c r="B506" s="54" t="s">
        <v>1243</v>
      </c>
      <c r="C506" s="58" t="s">
        <v>1281</v>
      </c>
      <c r="D506" s="56" t="str">
        <f t="shared" si="1"/>
        <v>町</v>
      </c>
      <c r="E506" s="57">
        <v>58</v>
      </c>
      <c r="F506" s="160" t="s">
        <v>264</v>
      </c>
      <c r="G506" s="45"/>
      <c r="H506" s="45"/>
      <c r="I506" s="45"/>
      <c r="J506" s="45"/>
      <c r="K506" s="45"/>
      <c r="L506" s="45"/>
      <c r="M506" s="45"/>
    </row>
    <row r="507" spans="1:13" x14ac:dyDescent="0.25">
      <c r="A507" s="159" t="s">
        <v>1282</v>
      </c>
      <c r="B507" s="54" t="s">
        <v>1243</v>
      </c>
      <c r="C507" s="58" t="s">
        <v>1283</v>
      </c>
      <c r="D507" s="56" t="str">
        <f t="shared" si="1"/>
        <v>町</v>
      </c>
      <c r="E507" s="57">
        <v>79</v>
      </c>
      <c r="F507" s="160" t="s">
        <v>264</v>
      </c>
      <c r="G507" s="45"/>
      <c r="H507" s="45"/>
      <c r="I507" s="45"/>
      <c r="J507" s="45"/>
      <c r="K507" s="45"/>
      <c r="L507" s="45"/>
      <c r="M507" s="45"/>
    </row>
    <row r="508" spans="1:13" x14ac:dyDescent="0.25">
      <c r="A508" s="159" t="s">
        <v>1284</v>
      </c>
      <c r="B508" s="54" t="s">
        <v>1243</v>
      </c>
      <c r="C508" s="58" t="s">
        <v>1285</v>
      </c>
      <c r="D508" s="56" t="str">
        <f t="shared" si="1"/>
        <v>町</v>
      </c>
      <c r="E508" s="57">
        <v>44</v>
      </c>
      <c r="F508" s="160" t="s">
        <v>264</v>
      </c>
      <c r="G508" s="45"/>
      <c r="H508" s="45"/>
      <c r="I508" s="45"/>
      <c r="J508" s="45"/>
      <c r="K508" s="45"/>
      <c r="L508" s="45"/>
      <c r="M508" s="45"/>
    </row>
    <row r="509" spans="1:13" x14ac:dyDescent="0.25">
      <c r="A509" s="159" t="s">
        <v>1286</v>
      </c>
      <c r="B509" s="54" t="s">
        <v>1243</v>
      </c>
      <c r="C509" s="58" t="s">
        <v>1287</v>
      </c>
      <c r="D509" s="56" t="str">
        <f t="shared" si="1"/>
        <v>村</v>
      </c>
      <c r="E509" s="57">
        <v>69</v>
      </c>
      <c r="F509" s="160" t="s">
        <v>264</v>
      </c>
      <c r="G509" s="45"/>
      <c r="H509" s="45"/>
      <c r="I509" s="45"/>
      <c r="J509" s="45"/>
      <c r="K509" s="45"/>
      <c r="L509" s="45"/>
      <c r="M509" s="45"/>
    </row>
    <row r="510" spans="1:13" x14ac:dyDescent="0.25">
      <c r="A510" s="159" t="s">
        <v>1288</v>
      </c>
      <c r="B510" s="54" t="s">
        <v>1243</v>
      </c>
      <c r="C510" s="58" t="s">
        <v>1289</v>
      </c>
      <c r="D510" s="56" t="str">
        <f t="shared" si="1"/>
        <v>町</v>
      </c>
      <c r="E510" s="57">
        <v>45</v>
      </c>
      <c r="F510" s="160" t="s">
        <v>264</v>
      </c>
      <c r="G510" s="45"/>
      <c r="H510" s="45"/>
      <c r="I510" s="45"/>
      <c r="J510" s="45"/>
      <c r="K510" s="45"/>
      <c r="L510" s="45"/>
      <c r="M510" s="45"/>
    </row>
    <row r="511" spans="1:13" x14ac:dyDescent="0.25">
      <c r="A511" s="159" t="s">
        <v>1290</v>
      </c>
      <c r="B511" s="54" t="s">
        <v>1243</v>
      </c>
      <c r="C511" s="58" t="s">
        <v>1291</v>
      </c>
      <c r="D511" s="56" t="str">
        <f t="shared" si="1"/>
        <v>村</v>
      </c>
      <c r="E511" s="57">
        <v>33</v>
      </c>
      <c r="F511" s="160" t="s">
        <v>264</v>
      </c>
      <c r="G511" s="45"/>
      <c r="H511" s="45"/>
      <c r="I511" s="45"/>
      <c r="J511" s="45"/>
      <c r="K511" s="45"/>
      <c r="L511" s="45"/>
      <c r="M511" s="45"/>
    </row>
    <row r="512" spans="1:13" x14ac:dyDescent="0.25">
      <c r="A512" s="159" t="s">
        <v>1292</v>
      </c>
      <c r="B512" s="54" t="s">
        <v>1243</v>
      </c>
      <c r="C512" s="58" t="s">
        <v>1293</v>
      </c>
      <c r="D512" s="56" t="str">
        <f t="shared" si="1"/>
        <v>町</v>
      </c>
      <c r="E512" s="57">
        <v>87</v>
      </c>
      <c r="F512" s="160" t="s">
        <v>264</v>
      </c>
      <c r="G512" s="45"/>
      <c r="H512" s="45"/>
      <c r="I512" s="45"/>
      <c r="J512" s="45"/>
      <c r="K512" s="45"/>
      <c r="L512" s="45"/>
      <c r="M512" s="45"/>
    </row>
    <row r="513" spans="1:13" x14ac:dyDescent="0.25">
      <c r="A513" s="159" t="s">
        <v>1294</v>
      </c>
      <c r="B513" s="54" t="s">
        <v>1243</v>
      </c>
      <c r="C513" s="58" t="s">
        <v>1295</v>
      </c>
      <c r="D513" s="56" t="str">
        <f t="shared" ref="D513:D767" si="2">RIGHT(C513)</f>
        <v>村</v>
      </c>
      <c r="E513" s="57">
        <v>39</v>
      </c>
      <c r="F513" s="160" t="s">
        <v>264</v>
      </c>
      <c r="G513" s="45"/>
      <c r="H513" s="45"/>
      <c r="I513" s="45"/>
      <c r="J513" s="45"/>
      <c r="K513" s="45"/>
      <c r="L513" s="45"/>
      <c r="M513" s="45"/>
    </row>
    <row r="514" spans="1:13" x14ac:dyDescent="0.25">
      <c r="A514" s="159" t="s">
        <v>1296</v>
      </c>
      <c r="B514" s="54" t="s">
        <v>1243</v>
      </c>
      <c r="C514" s="58" t="s">
        <v>1297</v>
      </c>
      <c r="D514" s="56" t="str">
        <f t="shared" si="2"/>
        <v>村</v>
      </c>
      <c r="E514" s="57">
        <v>32</v>
      </c>
      <c r="F514" s="160" t="s">
        <v>264</v>
      </c>
      <c r="G514" s="45"/>
      <c r="H514" s="45"/>
      <c r="I514" s="45"/>
      <c r="J514" s="45"/>
      <c r="K514" s="45"/>
      <c r="L514" s="45"/>
      <c r="M514" s="45"/>
    </row>
    <row r="515" spans="1:13" x14ac:dyDescent="0.25">
      <c r="A515" s="159" t="s">
        <v>1298</v>
      </c>
      <c r="B515" s="54" t="s">
        <v>1243</v>
      </c>
      <c r="C515" s="58" t="s">
        <v>1047</v>
      </c>
      <c r="D515" s="56" t="str">
        <f t="shared" si="2"/>
        <v>村</v>
      </c>
      <c r="E515" s="57">
        <v>41</v>
      </c>
      <c r="F515" s="160" t="s">
        <v>264</v>
      </c>
      <c r="G515" s="45"/>
      <c r="H515" s="45"/>
      <c r="I515" s="45"/>
      <c r="J515" s="45"/>
      <c r="K515" s="45"/>
      <c r="L515" s="45"/>
      <c r="M515" s="45"/>
    </row>
    <row r="516" spans="1:13" x14ac:dyDescent="0.25">
      <c r="A516" s="159" t="s">
        <v>1299</v>
      </c>
      <c r="B516" s="54" t="s">
        <v>1243</v>
      </c>
      <c r="C516" s="58" t="s">
        <v>1300</v>
      </c>
      <c r="D516" s="56" t="str">
        <f t="shared" si="2"/>
        <v>町</v>
      </c>
      <c r="E516" s="57">
        <v>119</v>
      </c>
      <c r="F516" s="160" t="s">
        <v>265</v>
      </c>
      <c r="G516" s="45"/>
      <c r="H516" s="45"/>
      <c r="I516" s="45"/>
      <c r="J516" s="45"/>
      <c r="K516" s="45"/>
      <c r="L516" s="45"/>
      <c r="M516" s="45"/>
    </row>
    <row r="517" spans="1:13" x14ac:dyDescent="0.25">
      <c r="A517" s="159" t="s">
        <v>1301</v>
      </c>
      <c r="B517" s="54" t="s">
        <v>1243</v>
      </c>
      <c r="C517" s="58" t="s">
        <v>1302</v>
      </c>
      <c r="D517" s="56" t="str">
        <f t="shared" si="2"/>
        <v>町</v>
      </c>
      <c r="E517" s="57">
        <v>88</v>
      </c>
      <c r="F517" s="160" t="s">
        <v>264</v>
      </c>
      <c r="G517" s="45"/>
      <c r="H517" s="45"/>
      <c r="I517" s="45"/>
      <c r="J517" s="45"/>
      <c r="K517" s="45"/>
      <c r="L517" s="45"/>
      <c r="M517" s="45"/>
    </row>
    <row r="518" spans="1:13" x14ac:dyDescent="0.25">
      <c r="A518" s="159" t="s">
        <v>1303</v>
      </c>
      <c r="B518" s="54" t="s">
        <v>1243</v>
      </c>
      <c r="C518" s="58" t="s">
        <v>1304</v>
      </c>
      <c r="D518" s="56" t="str">
        <f t="shared" si="2"/>
        <v>町</v>
      </c>
      <c r="E518" s="57">
        <v>73</v>
      </c>
      <c r="F518" s="160" t="s">
        <v>264</v>
      </c>
      <c r="G518" s="45"/>
      <c r="H518" s="45"/>
      <c r="I518" s="45"/>
      <c r="J518" s="45"/>
      <c r="K518" s="45"/>
      <c r="L518" s="45"/>
      <c r="M518" s="45"/>
    </row>
    <row r="519" spans="1:13" x14ac:dyDescent="0.25">
      <c r="A519" s="159" t="s">
        <v>1305</v>
      </c>
      <c r="B519" s="54" t="s">
        <v>1243</v>
      </c>
      <c r="C519" s="58" t="s">
        <v>1306</v>
      </c>
      <c r="D519" s="56" t="str">
        <f t="shared" si="2"/>
        <v>町</v>
      </c>
      <c r="E519" s="57">
        <v>57</v>
      </c>
      <c r="F519" s="160" t="s">
        <v>264</v>
      </c>
      <c r="G519" s="45"/>
      <c r="H519" s="45"/>
      <c r="I519" s="45"/>
      <c r="J519" s="45"/>
      <c r="K519" s="45"/>
      <c r="L519" s="45"/>
      <c r="M519" s="45"/>
    </row>
    <row r="520" spans="1:13" x14ac:dyDescent="0.25">
      <c r="A520" s="159" t="s">
        <v>1307</v>
      </c>
      <c r="B520" s="54" t="s">
        <v>1243</v>
      </c>
      <c r="C520" s="58" t="s">
        <v>1308</v>
      </c>
      <c r="D520" s="56" t="str">
        <f t="shared" si="2"/>
        <v>町</v>
      </c>
      <c r="E520" s="57">
        <v>53</v>
      </c>
      <c r="F520" s="160" t="s">
        <v>264</v>
      </c>
      <c r="G520" s="45"/>
      <c r="H520" s="45"/>
      <c r="I520" s="45"/>
      <c r="J520" s="45"/>
      <c r="K520" s="45"/>
      <c r="L520" s="45"/>
      <c r="M520" s="45"/>
    </row>
    <row r="521" spans="1:13" x14ac:dyDescent="0.25">
      <c r="A521" s="159" t="s">
        <v>1309</v>
      </c>
      <c r="B521" s="54" t="s">
        <v>1243</v>
      </c>
      <c r="C521" s="58" t="s">
        <v>1310</v>
      </c>
      <c r="D521" s="56" t="str">
        <f t="shared" si="2"/>
        <v>町</v>
      </c>
      <c r="E521" s="57">
        <v>135</v>
      </c>
      <c r="F521" s="160" t="s">
        <v>265</v>
      </c>
      <c r="G521" s="45"/>
      <c r="H521" s="45"/>
      <c r="I521" s="45"/>
      <c r="J521" s="45"/>
      <c r="K521" s="45"/>
      <c r="L521" s="45"/>
      <c r="M521" s="45"/>
    </row>
    <row r="522" spans="1:13" x14ac:dyDescent="0.25">
      <c r="A522" s="159" t="s">
        <v>1311</v>
      </c>
      <c r="B522" s="54" t="s">
        <v>1243</v>
      </c>
      <c r="C522" s="58" t="s">
        <v>1312</v>
      </c>
      <c r="D522" s="56" t="str">
        <f t="shared" si="2"/>
        <v>町</v>
      </c>
      <c r="E522" s="57">
        <v>92</v>
      </c>
      <c r="F522" s="160" t="s">
        <v>264</v>
      </c>
      <c r="G522" s="45"/>
      <c r="H522" s="45"/>
      <c r="I522" s="45"/>
      <c r="J522" s="45"/>
      <c r="K522" s="45"/>
      <c r="L522" s="45"/>
      <c r="M522" s="45"/>
    </row>
    <row r="523" spans="1:13" x14ac:dyDescent="0.25">
      <c r="A523" s="158" t="s">
        <v>1313</v>
      </c>
      <c r="B523" s="61" t="s">
        <v>1314</v>
      </c>
      <c r="C523" s="55" t="s">
        <v>1314</v>
      </c>
      <c r="D523" s="56" t="str">
        <f t="shared" si="2"/>
        <v>県</v>
      </c>
      <c r="E523" s="57">
        <v>4559</v>
      </c>
      <c r="F523" s="157" t="s">
        <v>267</v>
      </c>
      <c r="G523" s="45"/>
      <c r="H523" s="45"/>
      <c r="I523" s="45"/>
      <c r="J523" s="45"/>
      <c r="K523" s="45"/>
      <c r="L523" s="45"/>
      <c r="M523" s="45"/>
    </row>
    <row r="524" spans="1:13" x14ac:dyDescent="0.25">
      <c r="A524" s="158" t="s">
        <v>1315</v>
      </c>
      <c r="B524" s="61" t="s">
        <v>1314</v>
      </c>
      <c r="C524" s="55" t="s">
        <v>1316</v>
      </c>
      <c r="D524" s="56" t="str">
        <f t="shared" si="2"/>
        <v>市</v>
      </c>
      <c r="E524" s="57">
        <v>2368</v>
      </c>
      <c r="F524" s="157" t="s">
        <v>267</v>
      </c>
      <c r="G524" s="45"/>
      <c r="H524" s="45"/>
      <c r="I524" s="45"/>
      <c r="J524" s="45"/>
      <c r="K524" s="45"/>
      <c r="L524" s="45"/>
      <c r="M524" s="45"/>
    </row>
    <row r="525" spans="1:13" x14ac:dyDescent="0.25">
      <c r="A525" s="159" t="s">
        <v>1317</v>
      </c>
      <c r="B525" s="54" t="s">
        <v>1314</v>
      </c>
      <c r="C525" s="58" t="s">
        <v>1318</v>
      </c>
      <c r="D525" s="56" t="str">
        <f t="shared" si="2"/>
        <v>市</v>
      </c>
      <c r="E525" s="57">
        <v>778</v>
      </c>
      <c r="F525" s="160" t="s">
        <v>266</v>
      </c>
      <c r="G525" s="45"/>
      <c r="H525" s="45"/>
      <c r="I525" s="45"/>
      <c r="J525" s="45"/>
      <c r="K525" s="45"/>
      <c r="L525" s="45"/>
      <c r="M525" s="45"/>
    </row>
    <row r="526" spans="1:13" x14ac:dyDescent="0.25">
      <c r="A526" s="159" t="s">
        <v>1319</v>
      </c>
      <c r="B526" s="54" t="s">
        <v>1314</v>
      </c>
      <c r="C526" s="58" t="s">
        <v>1320</v>
      </c>
      <c r="D526" s="56" t="str">
        <f t="shared" si="2"/>
        <v>市</v>
      </c>
      <c r="E526" s="57">
        <v>532</v>
      </c>
      <c r="F526" s="160" t="s">
        <v>266</v>
      </c>
      <c r="G526" s="45"/>
      <c r="H526" s="45"/>
      <c r="I526" s="45"/>
      <c r="J526" s="45"/>
      <c r="K526" s="45"/>
      <c r="L526" s="45"/>
      <c r="M526" s="45"/>
    </row>
    <row r="527" spans="1:13" x14ac:dyDescent="0.25">
      <c r="A527" s="159" t="s">
        <v>1321</v>
      </c>
      <c r="B527" s="54" t="s">
        <v>1314</v>
      </c>
      <c r="C527" s="58" t="s">
        <v>1322</v>
      </c>
      <c r="D527" s="56" t="str">
        <f t="shared" si="2"/>
        <v>市</v>
      </c>
      <c r="E527" s="57">
        <v>1009</v>
      </c>
      <c r="F527" s="157" t="s">
        <v>267</v>
      </c>
      <c r="G527" s="45"/>
      <c r="H527" s="45"/>
      <c r="I527" s="45"/>
      <c r="J527" s="45"/>
      <c r="K527" s="45"/>
      <c r="L527" s="45"/>
      <c r="M527" s="45"/>
    </row>
    <row r="528" spans="1:13" x14ac:dyDescent="0.25">
      <c r="A528" s="159" t="s">
        <v>1323</v>
      </c>
      <c r="B528" s="54" t="s">
        <v>1314</v>
      </c>
      <c r="C528" s="58" t="s">
        <v>1324</v>
      </c>
      <c r="D528" s="56" t="str">
        <f t="shared" si="2"/>
        <v>市</v>
      </c>
      <c r="E528" s="57">
        <v>235</v>
      </c>
      <c r="F528" s="160" t="s">
        <v>266</v>
      </c>
      <c r="G528" s="45"/>
      <c r="H528" s="45"/>
      <c r="I528" s="45"/>
      <c r="J528" s="45"/>
      <c r="K528" s="45"/>
      <c r="L528" s="45"/>
      <c r="M528" s="45"/>
    </row>
    <row r="529" spans="1:13" x14ac:dyDescent="0.25">
      <c r="A529" s="159" t="s">
        <v>1325</v>
      </c>
      <c r="B529" s="54" t="s">
        <v>1314</v>
      </c>
      <c r="C529" s="58" t="s">
        <v>1326</v>
      </c>
      <c r="D529" s="56" t="str">
        <f t="shared" si="2"/>
        <v>市</v>
      </c>
      <c r="E529" s="57">
        <v>260</v>
      </c>
      <c r="F529" s="160" t="s">
        <v>266</v>
      </c>
      <c r="G529" s="45"/>
      <c r="H529" s="45"/>
      <c r="I529" s="45"/>
      <c r="J529" s="45"/>
      <c r="K529" s="45"/>
      <c r="L529" s="45"/>
      <c r="M529" s="45"/>
    </row>
    <row r="530" spans="1:13" x14ac:dyDescent="0.25">
      <c r="A530" s="159" t="s">
        <v>1327</v>
      </c>
      <c r="B530" s="54" t="s">
        <v>1314</v>
      </c>
      <c r="C530" s="58" t="s">
        <v>1328</v>
      </c>
      <c r="D530" s="56" t="str">
        <f t="shared" si="2"/>
        <v>市</v>
      </c>
      <c r="E530" s="57">
        <v>732</v>
      </c>
      <c r="F530" s="160" t="s">
        <v>266</v>
      </c>
      <c r="G530" s="45"/>
      <c r="H530" s="45"/>
      <c r="I530" s="45"/>
      <c r="J530" s="45"/>
      <c r="K530" s="45"/>
      <c r="L530" s="45"/>
      <c r="M530" s="45"/>
    </row>
    <row r="531" spans="1:13" x14ac:dyDescent="0.25">
      <c r="A531" s="159" t="s">
        <v>1329</v>
      </c>
      <c r="B531" s="54" t="s">
        <v>1314</v>
      </c>
      <c r="C531" s="58" t="s">
        <v>1330</v>
      </c>
      <c r="D531" s="56" t="str">
        <f t="shared" si="2"/>
        <v>市</v>
      </c>
      <c r="E531" s="57">
        <v>282</v>
      </c>
      <c r="F531" s="160" t="s">
        <v>266</v>
      </c>
      <c r="G531" s="45"/>
      <c r="H531" s="45"/>
      <c r="I531" s="45"/>
      <c r="J531" s="45"/>
      <c r="K531" s="45"/>
      <c r="L531" s="45"/>
      <c r="M531" s="45"/>
    </row>
    <row r="532" spans="1:13" x14ac:dyDescent="0.25">
      <c r="A532" s="159" t="s">
        <v>1331</v>
      </c>
      <c r="B532" s="54" t="s">
        <v>1314</v>
      </c>
      <c r="C532" s="58" t="s">
        <v>1332</v>
      </c>
      <c r="D532" s="56" t="str">
        <f t="shared" si="2"/>
        <v>市</v>
      </c>
      <c r="E532" s="57">
        <v>322</v>
      </c>
      <c r="F532" s="160" t="s">
        <v>266</v>
      </c>
      <c r="G532" s="45"/>
      <c r="H532" s="45"/>
      <c r="I532" s="45"/>
      <c r="J532" s="45"/>
      <c r="K532" s="45"/>
      <c r="L532" s="45"/>
      <c r="M532" s="45"/>
    </row>
    <row r="533" spans="1:13" x14ac:dyDescent="0.25">
      <c r="A533" s="159" t="s">
        <v>1333</v>
      </c>
      <c r="B533" s="54" t="s">
        <v>1314</v>
      </c>
      <c r="C533" s="58" t="s">
        <v>1334</v>
      </c>
      <c r="D533" s="56" t="str">
        <f t="shared" si="2"/>
        <v>市</v>
      </c>
      <c r="E533" s="57">
        <v>291</v>
      </c>
      <c r="F533" s="160" t="s">
        <v>266</v>
      </c>
      <c r="G533" s="45"/>
      <c r="H533" s="45"/>
      <c r="I533" s="45"/>
      <c r="J533" s="45"/>
      <c r="K533" s="45"/>
      <c r="L533" s="45"/>
      <c r="M533" s="45"/>
    </row>
    <row r="534" spans="1:13" x14ac:dyDescent="0.25">
      <c r="A534" s="159" t="s">
        <v>1335</v>
      </c>
      <c r="B534" s="54" t="s">
        <v>1314</v>
      </c>
      <c r="C534" s="58" t="s">
        <v>1336</v>
      </c>
      <c r="D534" s="56" t="str">
        <f t="shared" si="2"/>
        <v>市</v>
      </c>
      <c r="E534" s="57">
        <v>285</v>
      </c>
      <c r="F534" s="160" t="s">
        <v>266</v>
      </c>
      <c r="G534" s="45"/>
      <c r="H534" s="45"/>
      <c r="I534" s="45"/>
      <c r="J534" s="45"/>
      <c r="K534" s="45"/>
      <c r="L534" s="45"/>
      <c r="M534" s="45"/>
    </row>
    <row r="535" spans="1:13" x14ac:dyDescent="0.25">
      <c r="A535" s="159" t="s">
        <v>1337</v>
      </c>
      <c r="B535" s="54" t="s">
        <v>1314</v>
      </c>
      <c r="C535" s="58" t="s">
        <v>1338</v>
      </c>
      <c r="D535" s="56" t="str">
        <f t="shared" si="2"/>
        <v>市</v>
      </c>
      <c r="E535" s="57">
        <v>528</v>
      </c>
      <c r="F535" s="160" t="s">
        <v>266</v>
      </c>
      <c r="G535" s="45"/>
      <c r="H535" s="45"/>
      <c r="I535" s="45"/>
      <c r="J535" s="45"/>
      <c r="K535" s="45"/>
      <c r="L535" s="45"/>
      <c r="M535" s="45"/>
    </row>
    <row r="536" spans="1:13" x14ac:dyDescent="0.25">
      <c r="A536" s="159" t="s">
        <v>1339</v>
      </c>
      <c r="B536" s="54" t="s">
        <v>1314</v>
      </c>
      <c r="C536" s="58" t="s">
        <v>1340</v>
      </c>
      <c r="D536" s="56" t="str">
        <f t="shared" si="2"/>
        <v>市</v>
      </c>
      <c r="E536" s="57">
        <v>373</v>
      </c>
      <c r="F536" s="160" t="s">
        <v>266</v>
      </c>
      <c r="G536" s="45"/>
      <c r="H536" s="45"/>
      <c r="I536" s="45"/>
      <c r="J536" s="45"/>
      <c r="K536" s="45"/>
      <c r="L536" s="45"/>
      <c r="M536" s="45"/>
    </row>
    <row r="537" spans="1:13" x14ac:dyDescent="0.25">
      <c r="A537" s="159" t="s">
        <v>1341</v>
      </c>
      <c r="B537" s="54" t="s">
        <v>1314</v>
      </c>
      <c r="C537" s="58" t="s">
        <v>1342</v>
      </c>
      <c r="D537" s="56" t="str">
        <f t="shared" si="2"/>
        <v>市</v>
      </c>
      <c r="E537" s="57">
        <v>161</v>
      </c>
      <c r="F537" s="160" t="s">
        <v>265</v>
      </c>
      <c r="G537" s="45"/>
      <c r="H537" s="45"/>
      <c r="I537" s="45"/>
      <c r="J537" s="45"/>
      <c r="K537" s="45"/>
      <c r="L537" s="45"/>
      <c r="M537" s="45"/>
    </row>
    <row r="538" spans="1:13" x14ac:dyDescent="0.25">
      <c r="A538" s="159" t="s">
        <v>1343</v>
      </c>
      <c r="B538" s="54" t="s">
        <v>1314</v>
      </c>
      <c r="C538" s="58" t="s">
        <v>1344</v>
      </c>
      <c r="D538" s="56" t="str">
        <f t="shared" si="2"/>
        <v>市</v>
      </c>
      <c r="E538" s="57">
        <v>323</v>
      </c>
      <c r="F538" s="160" t="s">
        <v>266</v>
      </c>
      <c r="G538" s="45"/>
      <c r="H538" s="45"/>
      <c r="I538" s="45"/>
      <c r="J538" s="45"/>
      <c r="K538" s="45"/>
      <c r="L538" s="45"/>
      <c r="M538" s="45"/>
    </row>
    <row r="539" spans="1:13" x14ac:dyDescent="0.25">
      <c r="A539" s="159" t="s">
        <v>1345</v>
      </c>
      <c r="B539" s="54" t="s">
        <v>1314</v>
      </c>
      <c r="C539" s="58" t="s">
        <v>1346</v>
      </c>
      <c r="D539" s="56" t="str">
        <f t="shared" si="2"/>
        <v>市</v>
      </c>
      <c r="E539" s="57">
        <v>389</v>
      </c>
      <c r="F539" s="160" t="s">
        <v>266</v>
      </c>
      <c r="G539" s="45"/>
      <c r="H539" s="45"/>
      <c r="I539" s="45"/>
      <c r="J539" s="45"/>
      <c r="K539" s="45"/>
      <c r="L539" s="45"/>
      <c r="M539" s="45"/>
    </row>
    <row r="540" spans="1:13" x14ac:dyDescent="0.25">
      <c r="A540" s="159" t="s">
        <v>1347</v>
      </c>
      <c r="B540" s="54" t="s">
        <v>1314</v>
      </c>
      <c r="C540" s="58" t="s">
        <v>1348</v>
      </c>
      <c r="D540" s="56" t="str">
        <f t="shared" si="2"/>
        <v>市</v>
      </c>
      <c r="E540" s="57">
        <v>410</v>
      </c>
      <c r="F540" s="160" t="s">
        <v>266</v>
      </c>
      <c r="G540" s="45"/>
      <c r="H540" s="45"/>
      <c r="I540" s="45"/>
      <c r="J540" s="45"/>
      <c r="K540" s="45"/>
      <c r="L540" s="45"/>
      <c r="M540" s="45"/>
    </row>
    <row r="541" spans="1:13" x14ac:dyDescent="0.25">
      <c r="A541" s="159" t="s">
        <v>1349</v>
      </c>
      <c r="B541" s="54" t="s">
        <v>1314</v>
      </c>
      <c r="C541" s="58" t="s">
        <v>1350</v>
      </c>
      <c r="D541" s="56" t="str">
        <f t="shared" si="2"/>
        <v>市</v>
      </c>
      <c r="E541" s="57">
        <v>528</v>
      </c>
      <c r="F541" s="160" t="s">
        <v>266</v>
      </c>
      <c r="G541" s="45"/>
      <c r="H541" s="45"/>
      <c r="I541" s="45"/>
      <c r="J541" s="45"/>
      <c r="K541" s="45"/>
      <c r="L541" s="45"/>
      <c r="M541" s="45"/>
    </row>
    <row r="542" spans="1:13" x14ac:dyDescent="0.25">
      <c r="A542" s="159" t="s">
        <v>1351</v>
      </c>
      <c r="B542" s="54" t="s">
        <v>1314</v>
      </c>
      <c r="C542" s="58" t="s">
        <v>1352</v>
      </c>
      <c r="D542" s="56" t="str">
        <f t="shared" si="2"/>
        <v>市</v>
      </c>
      <c r="E542" s="57">
        <v>677</v>
      </c>
      <c r="F542" s="160" t="s">
        <v>266</v>
      </c>
      <c r="G542" s="45"/>
      <c r="H542" s="45"/>
      <c r="I542" s="45"/>
      <c r="J542" s="45"/>
      <c r="K542" s="45"/>
      <c r="L542" s="45"/>
      <c r="M542" s="45"/>
    </row>
    <row r="543" spans="1:13" x14ac:dyDescent="0.25">
      <c r="A543" s="159" t="s">
        <v>1353</v>
      </c>
      <c r="B543" s="54" t="s">
        <v>1314</v>
      </c>
      <c r="C543" s="58" t="s">
        <v>1354</v>
      </c>
      <c r="D543" s="56" t="str">
        <f t="shared" si="2"/>
        <v>市</v>
      </c>
      <c r="E543" s="57">
        <v>164</v>
      </c>
      <c r="F543" s="160" t="s">
        <v>265</v>
      </c>
      <c r="G543" s="45"/>
      <c r="H543" s="45"/>
      <c r="I543" s="45"/>
      <c r="J543" s="45"/>
      <c r="K543" s="45"/>
      <c r="L543" s="45"/>
      <c r="M543" s="45"/>
    </row>
    <row r="544" spans="1:13" x14ac:dyDescent="0.25">
      <c r="A544" s="159" t="s">
        <v>1355</v>
      </c>
      <c r="B544" s="54" t="s">
        <v>1314</v>
      </c>
      <c r="C544" s="58" t="s">
        <v>1356</v>
      </c>
      <c r="D544" s="56" t="str">
        <f t="shared" si="2"/>
        <v>市</v>
      </c>
      <c r="E544" s="57">
        <v>331</v>
      </c>
      <c r="F544" s="160" t="s">
        <v>266</v>
      </c>
      <c r="G544" s="45"/>
      <c r="H544" s="45"/>
      <c r="I544" s="45"/>
      <c r="J544" s="45"/>
      <c r="K544" s="45"/>
      <c r="L544" s="45"/>
      <c r="M544" s="45"/>
    </row>
    <row r="545" spans="1:13" x14ac:dyDescent="0.25">
      <c r="A545" s="159" t="s">
        <v>1357</v>
      </c>
      <c r="B545" s="54" t="s">
        <v>1314</v>
      </c>
      <c r="C545" s="58" t="s">
        <v>1358</v>
      </c>
      <c r="D545" s="56" t="str">
        <f t="shared" si="2"/>
        <v>市</v>
      </c>
      <c r="E545" s="57">
        <v>343</v>
      </c>
      <c r="F545" s="160" t="s">
        <v>266</v>
      </c>
      <c r="G545" s="45"/>
      <c r="H545" s="45"/>
      <c r="I545" s="45"/>
      <c r="J545" s="45"/>
      <c r="K545" s="45"/>
      <c r="L545" s="45"/>
      <c r="M545" s="45"/>
    </row>
    <row r="546" spans="1:13" x14ac:dyDescent="0.25">
      <c r="A546" s="159" t="s">
        <v>1359</v>
      </c>
      <c r="B546" s="54" t="s">
        <v>1314</v>
      </c>
      <c r="C546" s="58" t="s">
        <v>1360</v>
      </c>
      <c r="D546" s="56" t="str">
        <f t="shared" si="2"/>
        <v>市</v>
      </c>
      <c r="E546" s="57">
        <v>288</v>
      </c>
      <c r="F546" s="160" t="s">
        <v>266</v>
      </c>
      <c r="G546" s="45"/>
      <c r="H546" s="45"/>
      <c r="I546" s="45"/>
      <c r="J546" s="45"/>
      <c r="K546" s="45"/>
      <c r="L546" s="45"/>
      <c r="M546" s="45"/>
    </row>
    <row r="547" spans="1:13" x14ac:dyDescent="0.25">
      <c r="A547" s="159" t="s">
        <v>1361</v>
      </c>
      <c r="B547" s="54" t="s">
        <v>1314</v>
      </c>
      <c r="C547" s="58" t="s">
        <v>1362</v>
      </c>
      <c r="D547" s="56" t="str">
        <f t="shared" si="2"/>
        <v>市</v>
      </c>
      <c r="E547" s="57">
        <v>165</v>
      </c>
      <c r="F547" s="160" t="s">
        <v>265</v>
      </c>
      <c r="G547" s="45"/>
      <c r="H547" s="45"/>
      <c r="I547" s="45"/>
      <c r="J547" s="45"/>
      <c r="K547" s="45"/>
      <c r="L547" s="45"/>
      <c r="M547" s="45"/>
    </row>
    <row r="548" spans="1:13" x14ac:dyDescent="0.25">
      <c r="A548" s="159" t="s">
        <v>1363</v>
      </c>
      <c r="B548" s="54" t="s">
        <v>1314</v>
      </c>
      <c r="C548" s="58" t="s">
        <v>1364</v>
      </c>
      <c r="D548" s="56" t="str">
        <f t="shared" si="2"/>
        <v>市</v>
      </c>
      <c r="E548" s="57">
        <v>224</v>
      </c>
      <c r="F548" s="160" t="s">
        <v>266</v>
      </c>
      <c r="G548" s="45"/>
      <c r="H548" s="45"/>
      <c r="I548" s="45"/>
      <c r="J548" s="45"/>
      <c r="K548" s="45"/>
      <c r="L548" s="45"/>
      <c r="M548" s="45"/>
    </row>
    <row r="549" spans="1:13" x14ac:dyDescent="0.25">
      <c r="A549" s="159" t="s">
        <v>1365</v>
      </c>
      <c r="B549" s="54" t="s">
        <v>1314</v>
      </c>
      <c r="C549" s="58" t="s">
        <v>1366</v>
      </c>
      <c r="D549" s="56" t="str">
        <f t="shared" si="2"/>
        <v>市</v>
      </c>
      <c r="E549" s="57">
        <v>332</v>
      </c>
      <c r="F549" s="160" t="s">
        <v>266</v>
      </c>
      <c r="G549" s="45"/>
      <c r="H549" s="45"/>
      <c r="I549" s="45"/>
      <c r="J549" s="45"/>
      <c r="K549" s="45"/>
      <c r="L549" s="45"/>
      <c r="M549" s="45"/>
    </row>
    <row r="550" spans="1:13" x14ac:dyDescent="0.25">
      <c r="A550" s="159" t="s">
        <v>1367</v>
      </c>
      <c r="B550" s="54" t="s">
        <v>1314</v>
      </c>
      <c r="C550" s="58" t="s">
        <v>1368</v>
      </c>
      <c r="D550" s="56" t="str">
        <f t="shared" si="2"/>
        <v>市</v>
      </c>
      <c r="E550" s="57">
        <v>218</v>
      </c>
      <c r="F550" s="160" t="s">
        <v>266</v>
      </c>
      <c r="G550" s="45"/>
      <c r="H550" s="45"/>
      <c r="I550" s="45"/>
      <c r="J550" s="45"/>
      <c r="K550" s="45"/>
      <c r="L550" s="45"/>
      <c r="M550" s="45"/>
    </row>
    <row r="551" spans="1:13" x14ac:dyDescent="0.25">
      <c r="A551" s="159" t="s">
        <v>1369</v>
      </c>
      <c r="B551" s="54" t="s">
        <v>1314</v>
      </c>
      <c r="C551" s="58" t="s">
        <v>1370</v>
      </c>
      <c r="D551" s="56" t="str">
        <f t="shared" si="2"/>
        <v>市</v>
      </c>
      <c r="E551" s="57">
        <v>417</v>
      </c>
      <c r="F551" s="160" t="s">
        <v>266</v>
      </c>
      <c r="G551" s="45"/>
      <c r="H551" s="45"/>
      <c r="I551" s="45"/>
      <c r="J551" s="45"/>
      <c r="K551" s="45"/>
      <c r="L551" s="45"/>
      <c r="M551" s="45"/>
    </row>
    <row r="552" spans="1:13" x14ac:dyDescent="0.25">
      <c r="A552" s="159" t="s">
        <v>1371</v>
      </c>
      <c r="B552" s="54" t="s">
        <v>1314</v>
      </c>
      <c r="C552" s="58" t="s">
        <v>1372</v>
      </c>
      <c r="D552" s="56" t="str">
        <f t="shared" si="2"/>
        <v>市</v>
      </c>
      <c r="E552" s="57">
        <v>180</v>
      </c>
      <c r="F552" s="160" t="s">
        <v>265</v>
      </c>
      <c r="G552" s="45"/>
      <c r="H552" s="45"/>
      <c r="I552" s="45"/>
      <c r="J552" s="45"/>
      <c r="K552" s="45"/>
      <c r="L552" s="45"/>
      <c r="M552" s="45"/>
    </row>
    <row r="553" spans="1:13" x14ac:dyDescent="0.25">
      <c r="A553" s="159" t="s">
        <v>1373</v>
      </c>
      <c r="B553" s="54" t="s">
        <v>1314</v>
      </c>
      <c r="C553" s="58" t="s">
        <v>1374</v>
      </c>
      <c r="D553" s="56" t="str">
        <f t="shared" si="2"/>
        <v>市</v>
      </c>
      <c r="E553" s="57">
        <v>290</v>
      </c>
      <c r="F553" s="160" t="s">
        <v>266</v>
      </c>
      <c r="G553" s="45"/>
      <c r="H553" s="45"/>
      <c r="I553" s="45"/>
      <c r="J553" s="45"/>
      <c r="K553" s="45"/>
      <c r="L553" s="45"/>
      <c r="M553" s="45"/>
    </row>
    <row r="554" spans="1:13" x14ac:dyDescent="0.25">
      <c r="A554" s="159" t="s">
        <v>1375</v>
      </c>
      <c r="B554" s="54" t="s">
        <v>1314</v>
      </c>
      <c r="C554" s="58" t="s">
        <v>1376</v>
      </c>
      <c r="D554" s="56" t="str">
        <f t="shared" si="2"/>
        <v>市</v>
      </c>
      <c r="E554" s="57">
        <v>295</v>
      </c>
      <c r="F554" s="160" t="s">
        <v>266</v>
      </c>
      <c r="G554" s="45"/>
      <c r="H554" s="45"/>
      <c r="I554" s="45"/>
      <c r="J554" s="45"/>
      <c r="K554" s="45"/>
      <c r="L554" s="45"/>
      <c r="M554" s="45"/>
    </row>
    <row r="555" spans="1:13" x14ac:dyDescent="0.25">
      <c r="A555" s="159" t="s">
        <v>1377</v>
      </c>
      <c r="B555" s="54" t="s">
        <v>1314</v>
      </c>
      <c r="C555" s="58" t="s">
        <v>1378</v>
      </c>
      <c r="D555" s="56" t="str">
        <f t="shared" si="2"/>
        <v>市</v>
      </c>
      <c r="E555" s="57">
        <v>355</v>
      </c>
      <c r="F555" s="160" t="s">
        <v>266</v>
      </c>
      <c r="G555" s="45"/>
      <c r="H555" s="45"/>
      <c r="I555" s="45"/>
      <c r="J555" s="45"/>
      <c r="K555" s="45"/>
      <c r="L555" s="45"/>
      <c r="M555" s="45"/>
    </row>
    <row r="556" spans="1:13" x14ac:dyDescent="0.25">
      <c r="A556" s="159" t="s">
        <v>1379</v>
      </c>
      <c r="B556" s="54" t="s">
        <v>1314</v>
      </c>
      <c r="C556" s="58" t="s">
        <v>1380</v>
      </c>
      <c r="D556" s="56" t="str">
        <f t="shared" si="2"/>
        <v>市</v>
      </c>
      <c r="E556" s="57">
        <v>189</v>
      </c>
      <c r="F556" s="160" t="s">
        <v>265</v>
      </c>
      <c r="G556" s="45"/>
      <c r="H556" s="45"/>
      <c r="I556" s="45"/>
      <c r="J556" s="45"/>
      <c r="K556" s="45"/>
      <c r="L556" s="45"/>
      <c r="M556" s="45"/>
    </row>
    <row r="557" spans="1:13" x14ac:dyDescent="0.25">
      <c r="A557" s="159" t="s">
        <v>1381</v>
      </c>
      <c r="B557" s="54" t="s">
        <v>1314</v>
      </c>
      <c r="C557" s="58" t="s">
        <v>1382</v>
      </c>
      <c r="D557" s="56" t="str">
        <f t="shared" si="2"/>
        <v>市</v>
      </c>
      <c r="E557" s="57">
        <v>258</v>
      </c>
      <c r="F557" s="160" t="s">
        <v>266</v>
      </c>
      <c r="G557" s="45"/>
      <c r="H557" s="45"/>
      <c r="I557" s="45"/>
      <c r="J557" s="45"/>
      <c r="K557" s="45"/>
      <c r="L557" s="45"/>
      <c r="M557" s="45"/>
    </row>
    <row r="558" spans="1:13" x14ac:dyDescent="0.25">
      <c r="A558" s="159" t="s">
        <v>1383</v>
      </c>
      <c r="B558" s="54" t="s">
        <v>1314</v>
      </c>
      <c r="C558" s="58" t="s">
        <v>1384</v>
      </c>
      <c r="D558" s="56" t="str">
        <f t="shared" si="2"/>
        <v>市</v>
      </c>
      <c r="E558" s="57">
        <v>176</v>
      </c>
      <c r="F558" s="160" t="s">
        <v>265</v>
      </c>
      <c r="G558" s="45"/>
      <c r="H558" s="45"/>
      <c r="I558" s="45"/>
      <c r="J558" s="45"/>
      <c r="K558" s="45"/>
      <c r="L558" s="45"/>
      <c r="M558" s="45"/>
    </row>
    <row r="559" spans="1:13" x14ac:dyDescent="0.25">
      <c r="A559" s="159" t="s">
        <v>1385</v>
      </c>
      <c r="B559" s="54" t="s">
        <v>1314</v>
      </c>
      <c r="C559" s="58" t="s">
        <v>1386</v>
      </c>
      <c r="D559" s="56" t="str">
        <f t="shared" si="2"/>
        <v>市</v>
      </c>
      <c r="E559" s="57">
        <v>190</v>
      </c>
      <c r="F559" s="160" t="s">
        <v>265</v>
      </c>
      <c r="G559" s="45"/>
      <c r="H559" s="45"/>
      <c r="I559" s="45"/>
      <c r="J559" s="45"/>
      <c r="K559" s="45"/>
      <c r="L559" s="45"/>
      <c r="M559" s="45"/>
    </row>
    <row r="560" spans="1:13" x14ac:dyDescent="0.25">
      <c r="A560" s="159" t="s">
        <v>1387</v>
      </c>
      <c r="B560" s="54" t="s">
        <v>1314</v>
      </c>
      <c r="C560" s="58" t="s">
        <v>1388</v>
      </c>
      <c r="D560" s="56" t="str">
        <f t="shared" si="2"/>
        <v>市</v>
      </c>
      <c r="E560" s="57">
        <v>175</v>
      </c>
      <c r="F560" s="160" t="s">
        <v>265</v>
      </c>
      <c r="G560" s="45"/>
      <c r="H560" s="45"/>
      <c r="I560" s="45"/>
      <c r="J560" s="45"/>
      <c r="K560" s="45"/>
      <c r="L560" s="45"/>
      <c r="M560" s="45"/>
    </row>
    <row r="561" spans="1:13" x14ac:dyDescent="0.25">
      <c r="A561" s="159" t="s">
        <v>1389</v>
      </c>
      <c r="B561" s="54" t="s">
        <v>1314</v>
      </c>
      <c r="C561" s="58" t="s">
        <v>1390</v>
      </c>
      <c r="D561" s="56" t="str">
        <f t="shared" si="2"/>
        <v>市</v>
      </c>
      <c r="E561" s="57">
        <v>201</v>
      </c>
      <c r="F561" s="160" t="s">
        <v>266</v>
      </c>
      <c r="G561" s="45"/>
      <c r="H561" s="45"/>
      <c r="I561" s="45"/>
      <c r="J561" s="45"/>
      <c r="K561" s="45"/>
      <c r="L561" s="45"/>
      <c r="M561" s="45"/>
    </row>
    <row r="562" spans="1:13" x14ac:dyDescent="0.25">
      <c r="A562" s="159" t="s">
        <v>1391</v>
      </c>
      <c r="B562" s="54" t="s">
        <v>1314</v>
      </c>
      <c r="C562" s="58" t="s">
        <v>1392</v>
      </c>
      <c r="D562" s="56" t="str">
        <f t="shared" si="2"/>
        <v>市</v>
      </c>
      <c r="E562" s="57">
        <v>248</v>
      </c>
      <c r="F562" s="160" t="s">
        <v>266</v>
      </c>
      <c r="G562" s="45"/>
      <c r="H562" s="45"/>
      <c r="I562" s="45"/>
      <c r="J562" s="45"/>
      <c r="K562" s="45"/>
      <c r="L562" s="45"/>
      <c r="M562" s="45"/>
    </row>
    <row r="563" spans="1:13" x14ac:dyDescent="0.25">
      <c r="A563" s="159" t="s">
        <v>1393</v>
      </c>
      <c r="B563" s="54" t="s">
        <v>1314</v>
      </c>
      <c r="C563" s="58" t="s">
        <v>1394</v>
      </c>
      <c r="D563" s="56" t="str">
        <f t="shared" si="2"/>
        <v>市</v>
      </c>
      <c r="E563" s="57">
        <v>168</v>
      </c>
      <c r="F563" s="160" t="s">
        <v>265</v>
      </c>
      <c r="G563" s="45"/>
      <c r="H563" s="45"/>
      <c r="I563" s="45"/>
      <c r="J563" s="45"/>
      <c r="K563" s="45"/>
      <c r="L563" s="45"/>
      <c r="M563" s="45"/>
    </row>
    <row r="564" spans="1:13" x14ac:dyDescent="0.25">
      <c r="A564" s="159" t="s">
        <v>1395</v>
      </c>
      <c r="B564" s="54" t="s">
        <v>1314</v>
      </c>
      <c r="C564" s="58" t="s">
        <v>1396</v>
      </c>
      <c r="D564" s="56" t="str">
        <f t="shared" si="2"/>
        <v>町</v>
      </c>
      <c r="E564" s="57">
        <v>121</v>
      </c>
      <c r="F564" s="160" t="s">
        <v>265</v>
      </c>
      <c r="G564" s="45"/>
      <c r="H564" s="45"/>
      <c r="I564" s="45"/>
      <c r="J564" s="45"/>
      <c r="K564" s="45"/>
      <c r="L564" s="45"/>
      <c r="M564" s="45"/>
    </row>
    <row r="565" spans="1:13" x14ac:dyDescent="0.25">
      <c r="A565" s="159" t="s">
        <v>1397</v>
      </c>
      <c r="B565" s="54" t="s">
        <v>1314</v>
      </c>
      <c r="C565" s="58" t="s">
        <v>1398</v>
      </c>
      <c r="D565" s="56" t="str">
        <f t="shared" si="2"/>
        <v>町</v>
      </c>
      <c r="E565" s="57">
        <v>140</v>
      </c>
      <c r="F565" s="160" t="s">
        <v>265</v>
      </c>
      <c r="G565" s="45"/>
      <c r="H565" s="45"/>
      <c r="I565" s="45"/>
      <c r="J565" s="45"/>
      <c r="K565" s="45"/>
      <c r="L565" s="45"/>
      <c r="M565" s="45"/>
    </row>
    <row r="566" spans="1:13" x14ac:dyDescent="0.25">
      <c r="A566" s="159" t="s">
        <v>1399</v>
      </c>
      <c r="B566" s="54" t="s">
        <v>1314</v>
      </c>
      <c r="C566" s="58" t="s">
        <v>1400</v>
      </c>
      <c r="D566" s="56" t="str">
        <f t="shared" si="2"/>
        <v>町</v>
      </c>
      <c r="E566" s="57">
        <v>104</v>
      </c>
      <c r="F566" s="160" t="s">
        <v>265</v>
      </c>
      <c r="G566" s="45"/>
      <c r="H566" s="45"/>
      <c r="I566" s="45"/>
      <c r="J566" s="45"/>
      <c r="K566" s="45"/>
      <c r="L566" s="45"/>
      <c r="M566" s="45"/>
    </row>
    <row r="567" spans="1:13" x14ac:dyDescent="0.25">
      <c r="A567" s="159" t="s">
        <v>1401</v>
      </c>
      <c r="B567" s="54" t="s">
        <v>1314</v>
      </c>
      <c r="C567" s="58" t="s">
        <v>1402</v>
      </c>
      <c r="D567" s="56" t="str">
        <f t="shared" si="2"/>
        <v>町</v>
      </c>
      <c r="E567" s="57">
        <v>57</v>
      </c>
      <c r="F567" s="160" t="s">
        <v>264</v>
      </c>
      <c r="G567" s="45"/>
      <c r="H567" s="45"/>
      <c r="I567" s="45"/>
      <c r="J567" s="45"/>
      <c r="K567" s="45"/>
      <c r="L567" s="45"/>
      <c r="M567" s="45"/>
    </row>
    <row r="568" spans="1:13" x14ac:dyDescent="0.25">
      <c r="A568" s="159" t="s">
        <v>1403</v>
      </c>
      <c r="B568" s="54" t="s">
        <v>1314</v>
      </c>
      <c r="C568" s="58" t="s">
        <v>1404</v>
      </c>
      <c r="D568" s="56" t="str">
        <f t="shared" si="2"/>
        <v>町</v>
      </c>
      <c r="E568" s="57">
        <v>61</v>
      </c>
      <c r="F568" s="160" t="s">
        <v>264</v>
      </c>
      <c r="G568" s="45"/>
      <c r="H568" s="45"/>
      <c r="I568" s="45"/>
      <c r="J568" s="45"/>
      <c r="K568" s="45"/>
      <c r="L568" s="45"/>
      <c r="M568" s="45"/>
    </row>
    <row r="569" spans="1:13" x14ac:dyDescent="0.25">
      <c r="A569" s="159" t="s">
        <v>1405</v>
      </c>
      <c r="B569" s="54" t="s">
        <v>1314</v>
      </c>
      <c r="C569" s="58" t="s">
        <v>1406</v>
      </c>
      <c r="D569" s="56" t="str">
        <f t="shared" si="2"/>
        <v>町</v>
      </c>
      <c r="E569" s="57">
        <v>67</v>
      </c>
      <c r="F569" s="160" t="s">
        <v>264</v>
      </c>
      <c r="G569" s="45"/>
      <c r="H569" s="45"/>
      <c r="I569" s="45"/>
      <c r="J569" s="45"/>
      <c r="K569" s="45"/>
      <c r="L569" s="45"/>
      <c r="M569" s="45"/>
    </row>
    <row r="570" spans="1:13" x14ac:dyDescent="0.25">
      <c r="A570" s="159" t="s">
        <v>1407</v>
      </c>
      <c r="B570" s="54" t="s">
        <v>1314</v>
      </c>
      <c r="C570" s="58" t="s">
        <v>1408</v>
      </c>
      <c r="D570" s="56" t="str">
        <f t="shared" si="2"/>
        <v>町</v>
      </c>
      <c r="E570" s="57">
        <v>108</v>
      </c>
      <c r="F570" s="160" t="s">
        <v>265</v>
      </c>
      <c r="G570" s="45"/>
      <c r="H570" s="45"/>
      <c r="I570" s="45"/>
      <c r="J570" s="45"/>
      <c r="K570" s="45"/>
      <c r="L570" s="45"/>
      <c r="M570" s="45"/>
    </row>
    <row r="571" spans="1:13" x14ac:dyDescent="0.25">
      <c r="A571" s="159" t="s">
        <v>1409</v>
      </c>
      <c r="B571" s="54" t="s">
        <v>1314</v>
      </c>
      <c r="C571" s="58" t="s">
        <v>1410</v>
      </c>
      <c r="D571" s="56" t="str">
        <f t="shared" si="2"/>
        <v>町</v>
      </c>
      <c r="E571" s="57">
        <v>74</v>
      </c>
      <c r="F571" s="160" t="s">
        <v>264</v>
      </c>
      <c r="G571" s="45"/>
      <c r="H571" s="45"/>
      <c r="I571" s="45"/>
      <c r="J571" s="45"/>
      <c r="K571" s="45"/>
      <c r="L571" s="45"/>
      <c r="M571" s="45"/>
    </row>
    <row r="572" spans="1:13" x14ac:dyDescent="0.25">
      <c r="A572" s="159" t="s">
        <v>1411</v>
      </c>
      <c r="B572" s="54" t="s">
        <v>1314</v>
      </c>
      <c r="C572" s="58" t="s">
        <v>1412</v>
      </c>
      <c r="D572" s="56" t="str">
        <f t="shared" si="2"/>
        <v>町</v>
      </c>
      <c r="E572" s="57">
        <v>74</v>
      </c>
      <c r="F572" s="160" t="s">
        <v>264</v>
      </c>
      <c r="G572" s="45"/>
      <c r="H572" s="45"/>
      <c r="I572" s="45"/>
      <c r="J572" s="45"/>
      <c r="K572" s="45"/>
      <c r="L572" s="45"/>
      <c r="M572" s="45"/>
    </row>
    <row r="573" spans="1:13" x14ac:dyDescent="0.25">
      <c r="A573" s="159" t="s">
        <v>1413</v>
      </c>
      <c r="B573" s="54" t="s">
        <v>1314</v>
      </c>
      <c r="C573" s="58" t="s">
        <v>1414</v>
      </c>
      <c r="D573" s="56" t="str">
        <f t="shared" si="2"/>
        <v>町</v>
      </c>
      <c r="E573" s="57">
        <v>61</v>
      </c>
      <c r="F573" s="160" t="s">
        <v>264</v>
      </c>
      <c r="G573" s="45"/>
      <c r="H573" s="45"/>
      <c r="I573" s="45"/>
      <c r="J573" s="45"/>
      <c r="K573" s="45"/>
      <c r="L573" s="45"/>
      <c r="M573" s="45"/>
    </row>
    <row r="574" spans="1:13" x14ac:dyDescent="0.25">
      <c r="A574" s="159" t="s">
        <v>1415</v>
      </c>
      <c r="B574" s="54" t="s">
        <v>1314</v>
      </c>
      <c r="C574" s="58" t="s">
        <v>1416</v>
      </c>
      <c r="D574" s="56" t="str">
        <f t="shared" si="2"/>
        <v>町</v>
      </c>
      <c r="E574" s="57">
        <v>66</v>
      </c>
      <c r="F574" s="160" t="s">
        <v>264</v>
      </c>
      <c r="G574" s="45"/>
      <c r="H574" s="45"/>
      <c r="I574" s="45"/>
      <c r="J574" s="45"/>
      <c r="K574" s="45"/>
      <c r="L574" s="45"/>
      <c r="M574" s="45"/>
    </row>
    <row r="575" spans="1:13" x14ac:dyDescent="0.25">
      <c r="A575" s="159" t="s">
        <v>1417</v>
      </c>
      <c r="B575" s="54" t="s">
        <v>1314</v>
      </c>
      <c r="C575" s="58" t="s">
        <v>1418</v>
      </c>
      <c r="D575" s="56" t="str">
        <f t="shared" si="2"/>
        <v>町</v>
      </c>
      <c r="E575" s="57">
        <v>47</v>
      </c>
      <c r="F575" s="160" t="s">
        <v>264</v>
      </c>
      <c r="G575" s="45"/>
      <c r="H575" s="45"/>
      <c r="I575" s="45"/>
      <c r="J575" s="45"/>
      <c r="K575" s="45"/>
      <c r="L575" s="45"/>
      <c r="M575" s="45"/>
    </row>
    <row r="576" spans="1:13" x14ac:dyDescent="0.25">
      <c r="A576" s="159" t="s">
        <v>1419</v>
      </c>
      <c r="B576" s="54" t="s">
        <v>1314</v>
      </c>
      <c r="C576" s="58" t="s">
        <v>1420</v>
      </c>
      <c r="D576" s="56" t="str">
        <f t="shared" si="2"/>
        <v>町</v>
      </c>
      <c r="E576" s="57">
        <v>45</v>
      </c>
      <c r="F576" s="160" t="s">
        <v>264</v>
      </c>
      <c r="G576" s="45"/>
      <c r="H576" s="45"/>
      <c r="I576" s="45"/>
      <c r="J576" s="45"/>
      <c r="K576" s="45"/>
      <c r="L576" s="45"/>
      <c r="M576" s="45"/>
    </row>
    <row r="577" spans="1:13" x14ac:dyDescent="0.25">
      <c r="A577" s="159" t="s">
        <v>1421</v>
      </c>
      <c r="B577" s="54" t="s">
        <v>1314</v>
      </c>
      <c r="C577" s="58" t="s">
        <v>1422</v>
      </c>
      <c r="D577" s="56" t="str">
        <f t="shared" si="2"/>
        <v>町</v>
      </c>
      <c r="E577" s="57">
        <v>43</v>
      </c>
      <c r="F577" s="160" t="s">
        <v>264</v>
      </c>
      <c r="G577" s="45"/>
      <c r="H577" s="45"/>
      <c r="I577" s="45"/>
      <c r="J577" s="45"/>
      <c r="K577" s="45"/>
      <c r="L577" s="45"/>
      <c r="M577" s="45"/>
    </row>
    <row r="578" spans="1:13" x14ac:dyDescent="0.25">
      <c r="A578" s="159" t="s">
        <v>1423</v>
      </c>
      <c r="B578" s="54" t="s">
        <v>1314</v>
      </c>
      <c r="C578" s="58" t="s">
        <v>1424</v>
      </c>
      <c r="D578" s="56" t="str">
        <f t="shared" si="2"/>
        <v>町</v>
      </c>
      <c r="E578" s="57">
        <v>74</v>
      </c>
      <c r="F578" s="160" t="s">
        <v>264</v>
      </c>
      <c r="G578" s="45"/>
      <c r="H578" s="45"/>
      <c r="I578" s="45"/>
      <c r="J578" s="45"/>
      <c r="K578" s="45"/>
      <c r="L578" s="45"/>
      <c r="M578" s="45"/>
    </row>
    <row r="579" spans="1:13" x14ac:dyDescent="0.25">
      <c r="A579" s="159" t="s">
        <v>1425</v>
      </c>
      <c r="B579" s="54" t="s">
        <v>1314</v>
      </c>
      <c r="C579" s="58" t="s">
        <v>1426</v>
      </c>
      <c r="D579" s="56" t="str">
        <f t="shared" si="2"/>
        <v>村</v>
      </c>
      <c r="E579" s="57">
        <v>37</v>
      </c>
      <c r="F579" s="160" t="s">
        <v>264</v>
      </c>
      <c r="G579" s="45"/>
      <c r="H579" s="45"/>
      <c r="I579" s="45"/>
      <c r="J579" s="45"/>
      <c r="K579" s="45"/>
      <c r="L579" s="45"/>
      <c r="M579" s="45"/>
    </row>
    <row r="580" spans="1:13" x14ac:dyDescent="0.25">
      <c r="A580" s="159" t="s">
        <v>1427</v>
      </c>
      <c r="B580" s="54" t="s">
        <v>1314</v>
      </c>
      <c r="C580" s="58" t="s">
        <v>853</v>
      </c>
      <c r="D580" s="56" t="str">
        <f t="shared" si="2"/>
        <v>町</v>
      </c>
      <c r="E580" s="57">
        <v>52</v>
      </c>
      <c r="F580" s="160" t="s">
        <v>264</v>
      </c>
      <c r="G580" s="45"/>
      <c r="H580" s="45"/>
      <c r="I580" s="45"/>
      <c r="J580" s="45"/>
      <c r="K580" s="45"/>
      <c r="L580" s="45"/>
      <c r="M580" s="45"/>
    </row>
    <row r="581" spans="1:13" x14ac:dyDescent="0.25">
      <c r="A581" s="159" t="s">
        <v>1428</v>
      </c>
      <c r="B581" s="54" t="s">
        <v>1314</v>
      </c>
      <c r="C581" s="58" t="s">
        <v>1429</v>
      </c>
      <c r="D581" s="56" t="str">
        <f t="shared" si="2"/>
        <v>町</v>
      </c>
      <c r="E581" s="57">
        <v>63</v>
      </c>
      <c r="F581" s="160" t="s">
        <v>264</v>
      </c>
      <c r="G581" s="45"/>
      <c r="H581" s="45"/>
      <c r="I581" s="45"/>
      <c r="J581" s="45"/>
      <c r="K581" s="45"/>
      <c r="L581" s="45"/>
      <c r="M581" s="45"/>
    </row>
    <row r="582" spans="1:13" x14ac:dyDescent="0.25">
      <c r="A582" s="159" t="s">
        <v>1430</v>
      </c>
      <c r="B582" s="54" t="s">
        <v>1314</v>
      </c>
      <c r="C582" s="58" t="s">
        <v>1431</v>
      </c>
      <c r="D582" s="56" t="str">
        <f t="shared" si="2"/>
        <v>町</v>
      </c>
      <c r="E582" s="57">
        <v>95</v>
      </c>
      <c r="F582" s="160" t="s">
        <v>264</v>
      </c>
      <c r="G582" s="45"/>
      <c r="H582" s="45"/>
      <c r="I582" s="45"/>
      <c r="J582" s="45"/>
      <c r="K582" s="45"/>
      <c r="L582" s="45"/>
      <c r="M582" s="45"/>
    </row>
    <row r="583" spans="1:13" x14ac:dyDescent="0.25">
      <c r="A583" s="159" t="s">
        <v>1432</v>
      </c>
      <c r="B583" s="54" t="s">
        <v>1314</v>
      </c>
      <c r="C583" s="58" t="s">
        <v>1433</v>
      </c>
      <c r="D583" s="56" t="str">
        <f t="shared" si="2"/>
        <v>町</v>
      </c>
      <c r="E583" s="57">
        <v>119</v>
      </c>
      <c r="F583" s="160" t="s">
        <v>265</v>
      </c>
      <c r="G583" s="45"/>
      <c r="H583" s="45"/>
      <c r="I583" s="45"/>
      <c r="J583" s="45"/>
      <c r="K583" s="45"/>
      <c r="L583" s="45"/>
      <c r="M583" s="45"/>
    </row>
    <row r="584" spans="1:13" x14ac:dyDescent="0.25">
      <c r="A584" s="159" t="s">
        <v>1434</v>
      </c>
      <c r="B584" s="54" t="s">
        <v>1314</v>
      </c>
      <c r="C584" s="58" t="s">
        <v>1435</v>
      </c>
      <c r="D584" s="56" t="str">
        <f t="shared" si="2"/>
        <v>町</v>
      </c>
      <c r="E584" s="57">
        <v>101</v>
      </c>
      <c r="F584" s="160" t="s">
        <v>265</v>
      </c>
      <c r="G584" s="45"/>
      <c r="H584" s="45"/>
      <c r="I584" s="45"/>
      <c r="J584" s="45"/>
      <c r="K584" s="45"/>
      <c r="L584" s="45"/>
      <c r="M584" s="45"/>
    </row>
    <row r="585" spans="1:13" x14ac:dyDescent="0.25">
      <c r="A585" s="159" t="s">
        <v>1436</v>
      </c>
      <c r="B585" s="54" t="s">
        <v>1314</v>
      </c>
      <c r="C585" s="58" t="s">
        <v>1437</v>
      </c>
      <c r="D585" s="56" t="str">
        <f t="shared" si="2"/>
        <v>町</v>
      </c>
      <c r="E585" s="57">
        <v>135</v>
      </c>
      <c r="F585" s="160" t="s">
        <v>265</v>
      </c>
      <c r="G585" s="45"/>
      <c r="H585" s="45"/>
      <c r="I585" s="45"/>
      <c r="J585" s="45"/>
      <c r="K585" s="45"/>
      <c r="L585" s="45"/>
      <c r="M585" s="45"/>
    </row>
    <row r="586" spans="1:13" x14ac:dyDescent="0.25">
      <c r="A586" s="159" t="s">
        <v>1438</v>
      </c>
      <c r="B586" s="54" t="s">
        <v>1314</v>
      </c>
      <c r="C586" s="58" t="s">
        <v>1439</v>
      </c>
      <c r="D586" s="56" t="str">
        <f t="shared" si="2"/>
        <v>町</v>
      </c>
      <c r="E586" s="57">
        <v>96</v>
      </c>
      <c r="F586" s="160" t="s">
        <v>264</v>
      </c>
      <c r="G586" s="45"/>
      <c r="H586" s="45"/>
      <c r="I586" s="45"/>
      <c r="J586" s="45"/>
      <c r="K586" s="45"/>
      <c r="L586" s="45"/>
      <c r="M586" s="45"/>
    </row>
    <row r="587" spans="1:13" x14ac:dyDescent="0.25">
      <c r="A587" s="158" t="s">
        <v>1440</v>
      </c>
      <c r="B587" s="61" t="s">
        <v>1441</v>
      </c>
      <c r="C587" s="55" t="s">
        <v>1441</v>
      </c>
      <c r="D587" s="56" t="str">
        <f t="shared" si="2"/>
        <v>県</v>
      </c>
      <c r="E587" s="57">
        <v>5077</v>
      </c>
      <c r="F587" s="157" t="s">
        <v>267</v>
      </c>
      <c r="G587" s="45"/>
      <c r="H587" s="45"/>
      <c r="I587" s="45"/>
      <c r="J587" s="45"/>
      <c r="K587" s="45"/>
      <c r="L587" s="45"/>
      <c r="M587" s="45"/>
    </row>
    <row r="588" spans="1:13" x14ac:dyDescent="0.25">
      <c r="A588" s="158" t="s">
        <v>1442</v>
      </c>
      <c r="B588" s="61" t="s">
        <v>1441</v>
      </c>
      <c r="C588" s="55" t="s">
        <v>1443</v>
      </c>
      <c r="D588" s="56" t="str">
        <f t="shared" si="2"/>
        <v>市</v>
      </c>
      <c r="E588" s="57">
        <v>1962</v>
      </c>
      <c r="F588" s="157" t="s">
        <v>267</v>
      </c>
      <c r="G588" s="45"/>
      <c r="H588" s="45"/>
      <c r="I588" s="45"/>
      <c r="J588" s="45"/>
      <c r="K588" s="45"/>
      <c r="L588" s="45"/>
      <c r="M588" s="45"/>
    </row>
    <row r="589" spans="1:13" x14ac:dyDescent="0.25">
      <c r="A589" s="159" t="s">
        <v>1444</v>
      </c>
      <c r="B589" s="54" t="s">
        <v>1441</v>
      </c>
      <c r="C589" s="58" t="s">
        <v>1445</v>
      </c>
      <c r="D589" s="56" t="str">
        <f t="shared" si="2"/>
        <v>市</v>
      </c>
      <c r="E589" s="57">
        <v>190</v>
      </c>
      <c r="F589" s="160" t="s">
        <v>265</v>
      </c>
      <c r="G589" s="45"/>
      <c r="H589" s="45"/>
      <c r="I589" s="45"/>
      <c r="J589" s="45"/>
      <c r="K589" s="45"/>
      <c r="L589" s="45"/>
      <c r="M589" s="45"/>
    </row>
    <row r="590" spans="1:13" x14ac:dyDescent="0.25">
      <c r="A590" s="159" t="s">
        <v>1446</v>
      </c>
      <c r="B590" s="54" t="s">
        <v>1441</v>
      </c>
      <c r="C590" s="58" t="s">
        <v>1447</v>
      </c>
      <c r="D590" s="56" t="str">
        <f t="shared" si="2"/>
        <v>市</v>
      </c>
      <c r="E590" s="57">
        <v>1045</v>
      </c>
      <c r="F590" s="157" t="s">
        <v>267</v>
      </c>
      <c r="G590" s="45"/>
      <c r="H590" s="45"/>
      <c r="I590" s="45"/>
      <c r="J590" s="45"/>
      <c r="K590" s="45"/>
      <c r="L590" s="45"/>
      <c r="M590" s="45"/>
    </row>
    <row r="591" spans="1:13" x14ac:dyDescent="0.25">
      <c r="A591" s="159" t="s">
        <v>1448</v>
      </c>
      <c r="B591" s="54" t="s">
        <v>1441</v>
      </c>
      <c r="C591" s="58" t="s">
        <v>1449</v>
      </c>
      <c r="D591" s="56" t="str">
        <f t="shared" si="2"/>
        <v>市</v>
      </c>
      <c r="E591" s="57">
        <v>1004</v>
      </c>
      <c r="F591" s="157" t="s">
        <v>267</v>
      </c>
      <c r="G591" s="45"/>
      <c r="H591" s="45"/>
      <c r="I591" s="45"/>
      <c r="J591" s="45"/>
      <c r="K591" s="45"/>
      <c r="L591" s="45"/>
      <c r="M591" s="45"/>
    </row>
    <row r="592" spans="1:13" x14ac:dyDescent="0.25">
      <c r="A592" s="159" t="s">
        <v>1450</v>
      </c>
      <c r="B592" s="54" t="s">
        <v>1441</v>
      </c>
      <c r="C592" s="58" t="s">
        <v>1451</v>
      </c>
      <c r="D592" s="56" t="str">
        <f t="shared" si="2"/>
        <v>市</v>
      </c>
      <c r="E592" s="57">
        <v>193</v>
      </c>
      <c r="F592" s="160" t="s">
        <v>265</v>
      </c>
      <c r="G592" s="45"/>
      <c r="H592" s="45"/>
      <c r="I592" s="45"/>
      <c r="J592" s="45"/>
      <c r="K592" s="45"/>
      <c r="L592" s="45"/>
      <c r="M592" s="45"/>
    </row>
    <row r="593" spans="1:13" x14ac:dyDescent="0.25">
      <c r="A593" s="159" t="s">
        <v>1452</v>
      </c>
      <c r="B593" s="54" t="s">
        <v>1441</v>
      </c>
      <c r="C593" s="58" t="s">
        <v>1453</v>
      </c>
      <c r="D593" s="56" t="str">
        <f t="shared" si="2"/>
        <v>市</v>
      </c>
      <c r="E593" s="57">
        <v>398</v>
      </c>
      <c r="F593" s="160" t="s">
        <v>266</v>
      </c>
      <c r="G593" s="45"/>
      <c r="H593" s="45"/>
      <c r="I593" s="45"/>
      <c r="J593" s="45"/>
      <c r="K593" s="45"/>
      <c r="L593" s="45"/>
      <c r="M593" s="45"/>
    </row>
    <row r="594" spans="1:13" x14ac:dyDescent="0.25">
      <c r="A594" s="159" t="s">
        <v>1454</v>
      </c>
      <c r="B594" s="54" t="s">
        <v>1441</v>
      </c>
      <c r="C594" s="58" t="s">
        <v>1455</v>
      </c>
      <c r="D594" s="56" t="str">
        <f t="shared" si="2"/>
        <v>市</v>
      </c>
      <c r="E594" s="57">
        <v>933</v>
      </c>
      <c r="F594" s="160" t="s">
        <v>266</v>
      </c>
      <c r="G594" s="45"/>
      <c r="H594" s="45"/>
      <c r="I594" s="45"/>
      <c r="J594" s="45"/>
      <c r="K594" s="45"/>
      <c r="L594" s="45"/>
      <c r="M594" s="45"/>
    </row>
    <row r="595" spans="1:13" x14ac:dyDescent="0.25">
      <c r="A595" s="159" t="s">
        <v>1456</v>
      </c>
      <c r="B595" s="54" t="s">
        <v>1441</v>
      </c>
      <c r="C595" s="58" t="s">
        <v>1457</v>
      </c>
      <c r="D595" s="56" t="str">
        <f t="shared" si="2"/>
        <v>市</v>
      </c>
      <c r="E595" s="57">
        <v>375</v>
      </c>
      <c r="F595" s="160" t="s">
        <v>266</v>
      </c>
      <c r="G595" s="45"/>
      <c r="H595" s="45"/>
      <c r="I595" s="45"/>
      <c r="J595" s="45"/>
      <c r="K595" s="45"/>
      <c r="L595" s="45"/>
      <c r="M595" s="45"/>
    </row>
    <row r="596" spans="1:13" x14ac:dyDescent="0.25">
      <c r="A596" s="159" t="s">
        <v>1458</v>
      </c>
      <c r="B596" s="54" t="s">
        <v>1441</v>
      </c>
      <c r="C596" s="58" t="s">
        <v>1459</v>
      </c>
      <c r="D596" s="56" t="str">
        <f t="shared" si="2"/>
        <v>市</v>
      </c>
      <c r="E596" s="57">
        <v>283</v>
      </c>
      <c r="F596" s="160" t="s">
        <v>266</v>
      </c>
      <c r="G596" s="45"/>
      <c r="H596" s="45"/>
      <c r="I596" s="45"/>
      <c r="J596" s="45"/>
      <c r="K596" s="45"/>
      <c r="L596" s="45"/>
      <c r="M596" s="45"/>
    </row>
    <row r="597" spans="1:13" x14ac:dyDescent="0.25">
      <c r="A597" s="159" t="s">
        <v>1460</v>
      </c>
      <c r="B597" s="54" t="s">
        <v>1441</v>
      </c>
      <c r="C597" s="58" t="s">
        <v>1461</v>
      </c>
      <c r="D597" s="56" t="str">
        <f t="shared" si="2"/>
        <v>市</v>
      </c>
      <c r="E597" s="57">
        <v>455</v>
      </c>
      <c r="F597" s="160" t="s">
        <v>266</v>
      </c>
      <c r="G597" s="45"/>
      <c r="H597" s="45"/>
      <c r="I597" s="45"/>
      <c r="J597" s="45"/>
      <c r="K597" s="45"/>
      <c r="L597" s="45"/>
      <c r="M597" s="45"/>
    </row>
    <row r="598" spans="1:13" x14ac:dyDescent="0.25">
      <c r="A598" s="159" t="s">
        <v>1462</v>
      </c>
      <c r="B598" s="54" t="s">
        <v>1441</v>
      </c>
      <c r="C598" s="58" t="s">
        <v>1463</v>
      </c>
      <c r="D598" s="56" t="str">
        <f t="shared" si="2"/>
        <v>市</v>
      </c>
      <c r="E598" s="57">
        <v>458</v>
      </c>
      <c r="F598" s="160" t="s">
        <v>266</v>
      </c>
      <c r="G598" s="45"/>
      <c r="H598" s="45"/>
      <c r="I598" s="45"/>
      <c r="J598" s="45"/>
      <c r="K598" s="45"/>
      <c r="L598" s="45"/>
      <c r="M598" s="45"/>
    </row>
    <row r="599" spans="1:13" x14ac:dyDescent="0.25">
      <c r="A599" s="159" t="s">
        <v>1464</v>
      </c>
      <c r="B599" s="54" t="s">
        <v>1441</v>
      </c>
      <c r="C599" s="58" t="s">
        <v>1465</v>
      </c>
      <c r="D599" s="56" t="str">
        <f t="shared" si="2"/>
        <v>市</v>
      </c>
      <c r="E599" s="57">
        <v>205</v>
      </c>
      <c r="F599" s="160" t="s">
        <v>266</v>
      </c>
      <c r="G599" s="45"/>
      <c r="H599" s="45"/>
      <c r="I599" s="45"/>
      <c r="J599" s="45"/>
      <c r="K599" s="45"/>
      <c r="L599" s="45"/>
      <c r="M599" s="45"/>
    </row>
    <row r="600" spans="1:13" x14ac:dyDescent="0.25">
      <c r="A600" s="159" t="s">
        <v>1466</v>
      </c>
      <c r="B600" s="54" t="s">
        <v>1441</v>
      </c>
      <c r="C600" s="58" t="s">
        <v>1467</v>
      </c>
      <c r="D600" s="56" t="str">
        <f t="shared" si="2"/>
        <v>市</v>
      </c>
      <c r="E600" s="57">
        <v>217</v>
      </c>
      <c r="F600" s="160" t="s">
        <v>266</v>
      </c>
      <c r="G600" s="45"/>
      <c r="H600" s="45"/>
      <c r="I600" s="45"/>
      <c r="J600" s="45"/>
      <c r="K600" s="45"/>
      <c r="L600" s="45"/>
      <c r="M600" s="45"/>
    </row>
    <row r="601" spans="1:13" x14ac:dyDescent="0.25">
      <c r="A601" s="159" t="s">
        <v>1468</v>
      </c>
      <c r="B601" s="54" t="s">
        <v>1441</v>
      </c>
      <c r="C601" s="58" t="s">
        <v>1469</v>
      </c>
      <c r="D601" s="56" t="str">
        <f t="shared" si="2"/>
        <v>市</v>
      </c>
      <c r="E601" s="57">
        <v>360</v>
      </c>
      <c r="F601" s="160" t="s">
        <v>266</v>
      </c>
      <c r="G601" s="45"/>
      <c r="H601" s="45"/>
      <c r="I601" s="45"/>
      <c r="J601" s="45"/>
      <c r="K601" s="45"/>
      <c r="L601" s="45"/>
      <c r="M601" s="45"/>
    </row>
    <row r="602" spans="1:13" x14ac:dyDescent="0.25">
      <c r="A602" s="159" t="s">
        <v>1470</v>
      </c>
      <c r="B602" s="54" t="s">
        <v>1441</v>
      </c>
      <c r="C602" s="58" t="s">
        <v>1471</v>
      </c>
      <c r="D602" s="56" t="str">
        <f t="shared" si="2"/>
        <v>市</v>
      </c>
      <c r="E602" s="57">
        <v>824</v>
      </c>
      <c r="F602" s="160" t="s">
        <v>266</v>
      </c>
      <c r="G602" s="45"/>
      <c r="H602" s="45"/>
      <c r="I602" s="45"/>
      <c r="J602" s="45"/>
      <c r="K602" s="45"/>
      <c r="L602" s="45"/>
      <c r="M602" s="45"/>
    </row>
    <row r="603" spans="1:13" x14ac:dyDescent="0.25">
      <c r="A603" s="159" t="s">
        <v>1472</v>
      </c>
      <c r="B603" s="54" t="s">
        <v>1441</v>
      </c>
      <c r="C603" s="58" t="s">
        <v>1473</v>
      </c>
      <c r="D603" s="56" t="str">
        <f t="shared" si="2"/>
        <v>市</v>
      </c>
      <c r="E603" s="57">
        <v>105</v>
      </c>
      <c r="F603" s="160" t="s">
        <v>265</v>
      </c>
      <c r="G603" s="45"/>
      <c r="H603" s="45"/>
      <c r="I603" s="45"/>
      <c r="J603" s="45"/>
      <c r="K603" s="45"/>
      <c r="L603" s="45"/>
      <c r="M603" s="45"/>
    </row>
    <row r="604" spans="1:13" x14ac:dyDescent="0.25">
      <c r="A604" s="159" t="s">
        <v>1474</v>
      </c>
      <c r="B604" s="54" t="s">
        <v>1441</v>
      </c>
      <c r="C604" s="58" t="s">
        <v>1475</v>
      </c>
      <c r="D604" s="56" t="str">
        <f t="shared" si="2"/>
        <v>市</v>
      </c>
      <c r="E604" s="57">
        <v>762</v>
      </c>
      <c r="F604" s="160" t="s">
        <v>266</v>
      </c>
      <c r="G604" s="45"/>
      <c r="H604" s="45"/>
      <c r="I604" s="45"/>
      <c r="J604" s="45"/>
      <c r="K604" s="45"/>
      <c r="L604" s="45"/>
      <c r="M604" s="45"/>
    </row>
    <row r="605" spans="1:13" x14ac:dyDescent="0.25">
      <c r="A605" s="159" t="s">
        <v>1476</v>
      </c>
      <c r="B605" s="54" t="s">
        <v>1441</v>
      </c>
      <c r="C605" s="58" t="s">
        <v>1477</v>
      </c>
      <c r="D605" s="56" t="str">
        <f t="shared" si="2"/>
        <v>市</v>
      </c>
      <c r="E605" s="57">
        <v>363</v>
      </c>
      <c r="F605" s="160" t="s">
        <v>266</v>
      </c>
      <c r="G605" s="45"/>
      <c r="H605" s="45"/>
      <c r="I605" s="45"/>
      <c r="J605" s="45"/>
      <c r="K605" s="45"/>
      <c r="L605" s="45"/>
      <c r="M605" s="45"/>
    </row>
    <row r="606" spans="1:13" x14ac:dyDescent="0.25">
      <c r="A606" s="159" t="s">
        <v>1478</v>
      </c>
      <c r="B606" s="54" t="s">
        <v>1441</v>
      </c>
      <c r="C606" s="58" t="s">
        <v>1479</v>
      </c>
      <c r="D606" s="56" t="str">
        <f t="shared" si="2"/>
        <v>市</v>
      </c>
      <c r="E606" s="57">
        <v>430</v>
      </c>
      <c r="F606" s="160" t="s">
        <v>266</v>
      </c>
      <c r="G606" s="45"/>
      <c r="H606" s="45"/>
      <c r="I606" s="45"/>
      <c r="J606" s="45"/>
      <c r="K606" s="45"/>
      <c r="L606" s="45"/>
      <c r="M606" s="45"/>
    </row>
    <row r="607" spans="1:13" x14ac:dyDescent="0.25">
      <c r="A607" s="159" t="s">
        <v>1480</v>
      </c>
      <c r="B607" s="54" t="s">
        <v>1441</v>
      </c>
      <c r="C607" s="58" t="s">
        <v>1481</v>
      </c>
      <c r="D607" s="56" t="str">
        <f t="shared" si="2"/>
        <v>市</v>
      </c>
      <c r="E607" s="57">
        <v>287</v>
      </c>
      <c r="F607" s="160" t="s">
        <v>266</v>
      </c>
      <c r="G607" s="45"/>
      <c r="H607" s="45"/>
      <c r="I607" s="45"/>
      <c r="J607" s="45"/>
      <c r="K607" s="45"/>
      <c r="L607" s="45"/>
      <c r="M607" s="45"/>
    </row>
    <row r="608" spans="1:13" x14ac:dyDescent="0.25">
      <c r="A608" s="159" t="s">
        <v>1482</v>
      </c>
      <c r="B608" s="54" t="s">
        <v>1441</v>
      </c>
      <c r="C608" s="58" t="s">
        <v>1483</v>
      </c>
      <c r="D608" s="56" t="str">
        <f t="shared" si="2"/>
        <v>市</v>
      </c>
      <c r="E608" s="57">
        <v>163</v>
      </c>
      <c r="F608" s="160" t="s">
        <v>265</v>
      </c>
      <c r="G608" s="45"/>
      <c r="H608" s="45"/>
      <c r="I608" s="45"/>
      <c r="J608" s="45"/>
      <c r="K608" s="45"/>
      <c r="L608" s="45"/>
      <c r="M608" s="45"/>
    </row>
    <row r="609" spans="1:13" x14ac:dyDescent="0.25">
      <c r="A609" s="159" t="s">
        <v>1484</v>
      </c>
      <c r="B609" s="54" t="s">
        <v>1441</v>
      </c>
      <c r="C609" s="58" t="s">
        <v>1485</v>
      </c>
      <c r="D609" s="56" t="str">
        <f t="shared" si="2"/>
        <v>市</v>
      </c>
      <c r="E609" s="57">
        <v>230</v>
      </c>
      <c r="F609" s="160" t="s">
        <v>266</v>
      </c>
      <c r="G609" s="45"/>
      <c r="H609" s="45"/>
      <c r="I609" s="45"/>
      <c r="J609" s="45"/>
      <c r="K609" s="45"/>
      <c r="L609" s="45"/>
      <c r="M609" s="45"/>
    </row>
    <row r="610" spans="1:13" x14ac:dyDescent="0.25">
      <c r="A610" s="159" t="s">
        <v>1486</v>
      </c>
      <c r="B610" s="54" t="s">
        <v>1441</v>
      </c>
      <c r="C610" s="58" t="s">
        <v>1487</v>
      </c>
      <c r="D610" s="56" t="str">
        <f t="shared" si="2"/>
        <v>市</v>
      </c>
      <c r="E610" s="57">
        <v>345</v>
      </c>
      <c r="F610" s="160" t="s">
        <v>266</v>
      </c>
      <c r="G610" s="45"/>
      <c r="H610" s="45"/>
      <c r="I610" s="45"/>
      <c r="J610" s="45"/>
      <c r="K610" s="45"/>
      <c r="L610" s="45"/>
      <c r="M610" s="45"/>
    </row>
    <row r="611" spans="1:13" x14ac:dyDescent="0.25">
      <c r="A611" s="159" t="s">
        <v>1488</v>
      </c>
      <c r="B611" s="54" t="s">
        <v>1441</v>
      </c>
      <c r="C611" s="58" t="s">
        <v>1489</v>
      </c>
      <c r="D611" s="56" t="str">
        <f t="shared" si="2"/>
        <v>市</v>
      </c>
      <c r="E611" s="57">
        <v>184</v>
      </c>
      <c r="F611" s="160" t="s">
        <v>265</v>
      </c>
      <c r="G611" s="45"/>
      <c r="H611" s="45"/>
      <c r="I611" s="45"/>
      <c r="J611" s="45"/>
      <c r="K611" s="45"/>
      <c r="L611" s="45"/>
      <c r="M611" s="45"/>
    </row>
    <row r="612" spans="1:13" x14ac:dyDescent="0.25">
      <c r="A612" s="159" t="s">
        <v>1490</v>
      </c>
      <c r="B612" s="54" t="s">
        <v>1441</v>
      </c>
      <c r="C612" s="58" t="s">
        <v>1491</v>
      </c>
      <c r="D612" s="56" t="str">
        <f t="shared" si="2"/>
        <v>市</v>
      </c>
      <c r="E612" s="57">
        <v>387</v>
      </c>
      <c r="F612" s="160" t="s">
        <v>266</v>
      </c>
      <c r="G612" s="45"/>
      <c r="H612" s="45"/>
      <c r="I612" s="45"/>
      <c r="J612" s="45"/>
      <c r="K612" s="45"/>
      <c r="L612" s="45"/>
      <c r="M612" s="45"/>
    </row>
    <row r="613" spans="1:13" x14ac:dyDescent="0.25">
      <c r="A613" s="159" t="s">
        <v>1492</v>
      </c>
      <c r="B613" s="54" t="s">
        <v>1441</v>
      </c>
      <c r="C613" s="58" t="s">
        <v>1493</v>
      </c>
      <c r="D613" s="56" t="str">
        <f t="shared" si="2"/>
        <v>市</v>
      </c>
      <c r="E613" s="57">
        <v>227</v>
      </c>
      <c r="F613" s="160" t="s">
        <v>266</v>
      </c>
      <c r="G613" s="45"/>
      <c r="H613" s="45"/>
      <c r="I613" s="45"/>
      <c r="J613" s="45"/>
      <c r="K613" s="45"/>
      <c r="L613" s="45"/>
      <c r="M613" s="45"/>
    </row>
    <row r="614" spans="1:13" x14ac:dyDescent="0.25">
      <c r="A614" s="159" t="s">
        <v>1494</v>
      </c>
      <c r="B614" s="54" t="s">
        <v>1441</v>
      </c>
      <c r="C614" s="58" t="s">
        <v>1495</v>
      </c>
      <c r="D614" s="56" t="str">
        <f t="shared" si="2"/>
        <v>市</v>
      </c>
      <c r="E614" s="57">
        <v>220</v>
      </c>
      <c r="F614" s="160" t="s">
        <v>266</v>
      </c>
      <c r="G614" s="45"/>
      <c r="H614" s="45"/>
      <c r="I614" s="45"/>
      <c r="J614" s="45"/>
      <c r="K614" s="45"/>
      <c r="L614" s="45"/>
      <c r="M614" s="45"/>
    </row>
    <row r="615" spans="1:13" x14ac:dyDescent="0.25">
      <c r="A615" s="159" t="s">
        <v>1496</v>
      </c>
      <c r="B615" s="54" t="s">
        <v>1441</v>
      </c>
      <c r="C615" s="58" t="s">
        <v>1497</v>
      </c>
      <c r="D615" s="56" t="str">
        <f t="shared" si="2"/>
        <v>市</v>
      </c>
      <c r="E615" s="57">
        <v>214</v>
      </c>
      <c r="F615" s="160" t="s">
        <v>266</v>
      </c>
      <c r="G615" s="45"/>
      <c r="H615" s="45"/>
      <c r="I615" s="45"/>
      <c r="J615" s="45"/>
      <c r="K615" s="45"/>
      <c r="L615" s="45"/>
      <c r="M615" s="45"/>
    </row>
    <row r="616" spans="1:13" x14ac:dyDescent="0.25">
      <c r="A616" s="159" t="s">
        <v>1498</v>
      </c>
      <c r="B616" s="54" t="s">
        <v>1441</v>
      </c>
      <c r="C616" s="58" t="s">
        <v>1499</v>
      </c>
      <c r="D616" s="56" t="str">
        <f t="shared" si="2"/>
        <v>市</v>
      </c>
      <c r="E616" s="57">
        <v>283</v>
      </c>
      <c r="F616" s="160" t="s">
        <v>266</v>
      </c>
      <c r="G616" s="45"/>
      <c r="H616" s="45"/>
      <c r="I616" s="45"/>
      <c r="J616" s="45"/>
      <c r="K616" s="45"/>
      <c r="L616" s="45"/>
      <c r="M616" s="45"/>
    </row>
    <row r="617" spans="1:13" x14ac:dyDescent="0.25">
      <c r="A617" s="159" t="s">
        <v>1500</v>
      </c>
      <c r="B617" s="54" t="s">
        <v>1441</v>
      </c>
      <c r="C617" s="58" t="s">
        <v>1501</v>
      </c>
      <c r="D617" s="56" t="str">
        <f t="shared" si="2"/>
        <v>市</v>
      </c>
      <c r="E617" s="57">
        <v>159</v>
      </c>
      <c r="F617" s="160" t="s">
        <v>265</v>
      </c>
      <c r="G617" s="45"/>
      <c r="H617" s="45"/>
      <c r="I617" s="45"/>
      <c r="J617" s="45"/>
      <c r="K617" s="45"/>
      <c r="L617" s="45"/>
      <c r="M617" s="45"/>
    </row>
    <row r="618" spans="1:13" x14ac:dyDescent="0.25">
      <c r="A618" s="159" t="s">
        <v>1502</v>
      </c>
      <c r="B618" s="54" t="s">
        <v>1441</v>
      </c>
      <c r="C618" s="58" t="s">
        <v>1503</v>
      </c>
      <c r="D618" s="56" t="str">
        <f t="shared" si="2"/>
        <v>市</v>
      </c>
      <c r="E618" s="57">
        <v>169</v>
      </c>
      <c r="F618" s="160" t="s">
        <v>265</v>
      </c>
      <c r="G618" s="45"/>
      <c r="H618" s="45"/>
      <c r="I618" s="45"/>
      <c r="J618" s="45"/>
      <c r="K618" s="45"/>
      <c r="L618" s="45"/>
      <c r="M618" s="45"/>
    </row>
    <row r="619" spans="1:13" x14ac:dyDescent="0.25">
      <c r="A619" s="159" t="s">
        <v>1504</v>
      </c>
      <c r="B619" s="54" t="s">
        <v>1441</v>
      </c>
      <c r="C619" s="58" t="s">
        <v>1505</v>
      </c>
      <c r="D619" s="56" t="str">
        <f t="shared" si="2"/>
        <v>市</v>
      </c>
      <c r="E619" s="57">
        <v>202</v>
      </c>
      <c r="F619" s="160" t="s">
        <v>266</v>
      </c>
      <c r="G619" s="45"/>
      <c r="H619" s="45"/>
      <c r="I619" s="45"/>
      <c r="J619" s="45"/>
      <c r="K619" s="45"/>
      <c r="L619" s="45"/>
      <c r="M619" s="45"/>
    </row>
    <row r="620" spans="1:13" x14ac:dyDescent="0.25">
      <c r="A620" s="159" t="s">
        <v>1506</v>
      </c>
      <c r="B620" s="54" t="s">
        <v>1441</v>
      </c>
      <c r="C620" s="58" t="s">
        <v>1507</v>
      </c>
      <c r="D620" s="56" t="str">
        <f t="shared" si="2"/>
        <v>市</v>
      </c>
      <c r="E620" s="57">
        <v>135</v>
      </c>
      <c r="F620" s="160" t="s">
        <v>265</v>
      </c>
      <c r="G620" s="45"/>
      <c r="H620" s="45"/>
      <c r="I620" s="45"/>
      <c r="J620" s="45"/>
      <c r="K620" s="45"/>
      <c r="L620" s="45"/>
      <c r="M620" s="45"/>
    </row>
    <row r="621" spans="1:13" x14ac:dyDescent="0.25">
      <c r="A621" s="159" t="s">
        <v>1508</v>
      </c>
      <c r="B621" s="54" t="s">
        <v>1441</v>
      </c>
      <c r="C621" s="58" t="s">
        <v>1509</v>
      </c>
      <c r="D621" s="56" t="str">
        <f t="shared" si="2"/>
        <v>市</v>
      </c>
      <c r="E621" s="57">
        <v>250</v>
      </c>
      <c r="F621" s="160" t="s">
        <v>266</v>
      </c>
      <c r="G621" s="45"/>
      <c r="H621" s="45"/>
      <c r="I621" s="45"/>
      <c r="J621" s="45"/>
      <c r="K621" s="45"/>
      <c r="L621" s="45"/>
      <c r="M621" s="45"/>
    </row>
    <row r="622" spans="1:13" x14ac:dyDescent="0.25">
      <c r="A622" s="159" t="s">
        <v>1510</v>
      </c>
      <c r="B622" s="54" t="s">
        <v>1441</v>
      </c>
      <c r="C622" s="58" t="s">
        <v>1511</v>
      </c>
      <c r="D622" s="56" t="str">
        <f t="shared" si="2"/>
        <v>市</v>
      </c>
      <c r="E622" s="57">
        <v>199</v>
      </c>
      <c r="F622" s="160" t="s">
        <v>265</v>
      </c>
      <c r="G622" s="45"/>
      <c r="H622" s="45"/>
      <c r="I622" s="45"/>
      <c r="J622" s="45"/>
      <c r="K622" s="45"/>
      <c r="L622" s="45"/>
      <c r="M622" s="45"/>
    </row>
    <row r="623" spans="1:13" x14ac:dyDescent="0.25">
      <c r="A623" s="159" t="s">
        <v>1512</v>
      </c>
      <c r="B623" s="54" t="s">
        <v>1441</v>
      </c>
      <c r="C623" s="58" t="s">
        <v>1513</v>
      </c>
      <c r="D623" s="56" t="str">
        <f t="shared" si="2"/>
        <v>市</v>
      </c>
      <c r="E623" s="57">
        <v>143</v>
      </c>
      <c r="F623" s="160" t="s">
        <v>265</v>
      </c>
      <c r="G623" s="45"/>
      <c r="H623" s="45"/>
      <c r="I623" s="45"/>
      <c r="J623" s="45"/>
      <c r="K623" s="45"/>
      <c r="L623" s="45"/>
      <c r="M623" s="45"/>
    </row>
    <row r="624" spans="1:13" x14ac:dyDescent="0.25">
      <c r="A624" s="159" t="s">
        <v>1514</v>
      </c>
      <c r="B624" s="54" t="s">
        <v>1441</v>
      </c>
      <c r="C624" s="58" t="s">
        <v>1515</v>
      </c>
      <c r="D624" s="56" t="str">
        <f t="shared" si="2"/>
        <v>市</v>
      </c>
      <c r="E624" s="57">
        <v>171</v>
      </c>
      <c r="F624" s="160" t="s">
        <v>265</v>
      </c>
      <c r="G624" s="45"/>
      <c r="H624" s="45"/>
      <c r="I624" s="45"/>
      <c r="J624" s="45"/>
      <c r="K624" s="45"/>
      <c r="L624" s="45"/>
      <c r="M624" s="45"/>
    </row>
    <row r="625" spans="1:13" x14ac:dyDescent="0.25">
      <c r="A625" s="159" t="s">
        <v>1516</v>
      </c>
      <c r="B625" s="54" t="s">
        <v>1441</v>
      </c>
      <c r="C625" s="58" t="s">
        <v>1517</v>
      </c>
      <c r="D625" s="56" t="str">
        <f t="shared" si="2"/>
        <v>町</v>
      </c>
      <c r="E625" s="57">
        <v>86</v>
      </c>
      <c r="F625" s="160" t="s">
        <v>264</v>
      </c>
      <c r="G625" s="45"/>
      <c r="H625" s="45"/>
      <c r="I625" s="45"/>
      <c r="J625" s="45"/>
      <c r="K625" s="45"/>
      <c r="L625" s="45"/>
      <c r="M625" s="45"/>
    </row>
    <row r="626" spans="1:13" x14ac:dyDescent="0.25">
      <c r="A626" s="159" t="s">
        <v>1518</v>
      </c>
      <c r="B626" s="54" t="s">
        <v>1441</v>
      </c>
      <c r="C626" s="58" t="s">
        <v>1519</v>
      </c>
      <c r="D626" s="56" t="str">
        <f t="shared" si="2"/>
        <v>町</v>
      </c>
      <c r="E626" s="57">
        <v>99</v>
      </c>
      <c r="F626" s="160" t="s">
        <v>264</v>
      </c>
      <c r="G626" s="45"/>
      <c r="H626" s="45"/>
      <c r="I626" s="45"/>
      <c r="J626" s="45"/>
      <c r="K626" s="45"/>
      <c r="L626" s="45"/>
      <c r="M626" s="45"/>
    </row>
    <row r="627" spans="1:13" x14ac:dyDescent="0.25">
      <c r="A627" s="159" t="s">
        <v>1520</v>
      </c>
      <c r="B627" s="54" t="s">
        <v>1441</v>
      </c>
      <c r="C627" s="58" t="s">
        <v>1521</v>
      </c>
      <c r="D627" s="56" t="str">
        <f t="shared" si="2"/>
        <v>町</v>
      </c>
      <c r="E627" s="57">
        <v>32</v>
      </c>
      <c r="F627" s="160" t="s">
        <v>264</v>
      </c>
      <c r="G627" s="45"/>
      <c r="H627" s="45"/>
      <c r="I627" s="45"/>
      <c r="J627" s="45"/>
      <c r="K627" s="45"/>
      <c r="L627" s="45"/>
      <c r="M627" s="45"/>
    </row>
    <row r="628" spans="1:13" x14ac:dyDescent="0.25">
      <c r="A628" s="159" t="s">
        <v>1522</v>
      </c>
      <c r="B628" s="54" t="s">
        <v>1441</v>
      </c>
      <c r="C628" s="58" t="s">
        <v>1523</v>
      </c>
      <c r="D628" s="56" t="str">
        <f t="shared" si="2"/>
        <v>町</v>
      </c>
      <c r="E628" s="57">
        <v>80</v>
      </c>
      <c r="F628" s="160" t="s">
        <v>264</v>
      </c>
      <c r="G628" s="45"/>
      <c r="H628" s="45"/>
      <c r="I628" s="45"/>
      <c r="J628" s="45"/>
      <c r="K628" s="45"/>
      <c r="L628" s="45"/>
      <c r="M628" s="45"/>
    </row>
    <row r="629" spans="1:13" x14ac:dyDescent="0.25">
      <c r="A629" s="159" t="s">
        <v>1524</v>
      </c>
      <c r="B629" s="54" t="s">
        <v>1441</v>
      </c>
      <c r="C629" s="58" t="s">
        <v>1525</v>
      </c>
      <c r="D629" s="56" t="str">
        <f t="shared" si="2"/>
        <v>町</v>
      </c>
      <c r="E629" s="57">
        <v>64</v>
      </c>
      <c r="F629" s="160" t="s">
        <v>264</v>
      </c>
      <c r="G629" s="45"/>
      <c r="H629" s="45"/>
      <c r="I629" s="45"/>
      <c r="J629" s="45"/>
      <c r="K629" s="45"/>
      <c r="L629" s="45"/>
      <c r="M629" s="45"/>
    </row>
    <row r="630" spans="1:13" x14ac:dyDescent="0.25">
      <c r="A630" s="159" t="s">
        <v>1526</v>
      </c>
      <c r="B630" s="54" t="s">
        <v>1441</v>
      </c>
      <c r="C630" s="58" t="s">
        <v>1527</v>
      </c>
      <c r="D630" s="56" t="str">
        <f t="shared" si="2"/>
        <v>町</v>
      </c>
      <c r="E630" s="57">
        <v>64</v>
      </c>
      <c r="F630" s="160" t="s">
        <v>264</v>
      </c>
      <c r="G630" s="45"/>
      <c r="H630" s="45"/>
      <c r="I630" s="45"/>
      <c r="J630" s="45"/>
      <c r="K630" s="45"/>
      <c r="L630" s="45"/>
      <c r="M630" s="45"/>
    </row>
    <row r="631" spans="1:13" x14ac:dyDescent="0.25">
      <c r="A631" s="159" t="s">
        <v>1528</v>
      </c>
      <c r="B631" s="54" t="s">
        <v>1441</v>
      </c>
      <c r="C631" s="58" t="s">
        <v>1529</v>
      </c>
      <c r="D631" s="56" t="str">
        <f t="shared" si="2"/>
        <v>町</v>
      </c>
      <c r="E631" s="57">
        <v>64</v>
      </c>
      <c r="F631" s="160" t="s">
        <v>264</v>
      </c>
      <c r="G631" s="45"/>
      <c r="H631" s="45"/>
      <c r="I631" s="45"/>
      <c r="J631" s="45"/>
      <c r="K631" s="45"/>
      <c r="L631" s="45"/>
      <c r="M631" s="45"/>
    </row>
    <row r="632" spans="1:13" x14ac:dyDescent="0.25">
      <c r="A632" s="159" t="s">
        <v>1530</v>
      </c>
      <c r="B632" s="54" t="s">
        <v>1441</v>
      </c>
      <c r="C632" s="58" t="s">
        <v>1531</v>
      </c>
      <c r="D632" s="56" t="str">
        <f t="shared" si="2"/>
        <v>町</v>
      </c>
      <c r="E632" s="57">
        <v>104</v>
      </c>
      <c r="F632" s="160" t="s">
        <v>265</v>
      </c>
      <c r="G632" s="45"/>
      <c r="H632" s="45"/>
      <c r="I632" s="45"/>
      <c r="J632" s="45"/>
      <c r="K632" s="45"/>
      <c r="L632" s="45"/>
      <c r="M632" s="45"/>
    </row>
    <row r="633" spans="1:13" x14ac:dyDescent="0.25">
      <c r="A633" s="159" t="s">
        <v>1532</v>
      </c>
      <c r="B633" s="54" t="s">
        <v>1441</v>
      </c>
      <c r="C633" s="58" t="s">
        <v>1533</v>
      </c>
      <c r="D633" s="56" t="str">
        <f t="shared" si="2"/>
        <v>町</v>
      </c>
      <c r="E633" s="57">
        <v>61</v>
      </c>
      <c r="F633" s="160" t="s">
        <v>264</v>
      </c>
      <c r="G633" s="45"/>
      <c r="H633" s="45"/>
      <c r="I633" s="45"/>
      <c r="J633" s="45"/>
      <c r="K633" s="45"/>
      <c r="L633" s="45"/>
      <c r="M633" s="45"/>
    </row>
    <row r="634" spans="1:13" x14ac:dyDescent="0.25">
      <c r="A634" s="159" t="s">
        <v>1534</v>
      </c>
      <c r="B634" s="54" t="s">
        <v>1441</v>
      </c>
      <c r="C634" s="58" t="s">
        <v>1535</v>
      </c>
      <c r="D634" s="56" t="str">
        <f t="shared" si="2"/>
        <v>町</v>
      </c>
      <c r="E634" s="57">
        <v>38</v>
      </c>
      <c r="F634" s="160" t="s">
        <v>264</v>
      </c>
      <c r="G634" s="45"/>
      <c r="H634" s="45"/>
      <c r="I634" s="45"/>
      <c r="J634" s="45"/>
      <c r="K634" s="45"/>
      <c r="L634" s="45"/>
      <c r="M634" s="45"/>
    </row>
    <row r="635" spans="1:13" x14ac:dyDescent="0.25">
      <c r="A635" s="159" t="s">
        <v>1536</v>
      </c>
      <c r="B635" s="54" t="s">
        <v>1441</v>
      </c>
      <c r="C635" s="58" t="s">
        <v>1537</v>
      </c>
      <c r="D635" s="56" t="str">
        <f t="shared" si="2"/>
        <v>村</v>
      </c>
      <c r="E635" s="57">
        <v>55</v>
      </c>
      <c r="F635" s="160" t="s">
        <v>264</v>
      </c>
      <c r="G635" s="45"/>
      <c r="H635" s="45"/>
      <c r="I635" s="45"/>
      <c r="J635" s="45"/>
      <c r="K635" s="45"/>
      <c r="L635" s="45"/>
      <c r="M635" s="45"/>
    </row>
    <row r="636" spans="1:13" x14ac:dyDescent="0.25">
      <c r="A636" s="159" t="s">
        <v>1538</v>
      </c>
      <c r="B636" s="54" t="s">
        <v>1441</v>
      </c>
      <c r="C636" s="58" t="s">
        <v>1539</v>
      </c>
      <c r="D636" s="56" t="str">
        <f t="shared" si="2"/>
        <v>町</v>
      </c>
      <c r="E636" s="57">
        <v>57</v>
      </c>
      <c r="F636" s="160" t="s">
        <v>264</v>
      </c>
      <c r="G636" s="45"/>
      <c r="H636" s="45"/>
      <c r="I636" s="45"/>
      <c r="J636" s="45"/>
      <c r="K636" s="45"/>
      <c r="L636" s="45"/>
      <c r="M636" s="45"/>
    </row>
    <row r="637" spans="1:13" x14ac:dyDescent="0.25">
      <c r="A637" s="159" t="s">
        <v>1540</v>
      </c>
      <c r="B637" s="54" t="s">
        <v>1441</v>
      </c>
      <c r="C637" s="58" t="s">
        <v>1541</v>
      </c>
      <c r="D637" s="56" t="str">
        <f t="shared" si="2"/>
        <v>町</v>
      </c>
      <c r="E637" s="57">
        <v>42</v>
      </c>
      <c r="F637" s="160" t="s">
        <v>264</v>
      </c>
      <c r="G637" s="45"/>
      <c r="H637" s="45"/>
      <c r="I637" s="45"/>
      <c r="J637" s="45"/>
      <c r="K637" s="45"/>
      <c r="L637" s="45"/>
      <c r="M637" s="45"/>
    </row>
    <row r="638" spans="1:13" x14ac:dyDescent="0.25">
      <c r="A638" s="159" t="s">
        <v>1542</v>
      </c>
      <c r="B638" s="54" t="s">
        <v>1441</v>
      </c>
      <c r="C638" s="58" t="s">
        <v>1543</v>
      </c>
      <c r="D638" s="56" t="str">
        <f t="shared" si="2"/>
        <v>町</v>
      </c>
      <c r="E638" s="57">
        <v>56</v>
      </c>
      <c r="F638" s="160" t="s">
        <v>264</v>
      </c>
      <c r="G638" s="45"/>
      <c r="H638" s="45"/>
      <c r="I638" s="45"/>
      <c r="J638" s="45"/>
      <c r="K638" s="45"/>
      <c r="L638" s="45"/>
      <c r="M638" s="45"/>
    </row>
    <row r="639" spans="1:13" x14ac:dyDescent="0.25">
      <c r="A639" s="159" t="s">
        <v>1544</v>
      </c>
      <c r="B639" s="54" t="s">
        <v>1441</v>
      </c>
      <c r="C639" s="58" t="s">
        <v>1545</v>
      </c>
      <c r="D639" s="56" t="str">
        <f t="shared" si="2"/>
        <v>町</v>
      </c>
      <c r="E639" s="57">
        <v>72</v>
      </c>
      <c r="F639" s="160" t="s">
        <v>264</v>
      </c>
      <c r="G639" s="45"/>
      <c r="H639" s="45"/>
      <c r="I639" s="45"/>
      <c r="J639" s="45"/>
      <c r="K639" s="45"/>
      <c r="L639" s="45"/>
      <c r="M639" s="45"/>
    </row>
    <row r="640" spans="1:13" x14ac:dyDescent="0.25">
      <c r="A640" s="159" t="s">
        <v>1546</v>
      </c>
      <c r="B640" s="54" t="s">
        <v>1441</v>
      </c>
      <c r="C640" s="58" t="s">
        <v>1547</v>
      </c>
      <c r="D640" s="56" t="str">
        <f t="shared" si="2"/>
        <v>町</v>
      </c>
      <c r="E640" s="57">
        <v>46</v>
      </c>
      <c r="F640" s="160" t="s">
        <v>264</v>
      </c>
      <c r="G640" s="45"/>
      <c r="H640" s="45"/>
      <c r="I640" s="45"/>
      <c r="J640" s="45"/>
      <c r="K640" s="45"/>
      <c r="L640" s="45"/>
      <c r="M640" s="45"/>
    </row>
    <row r="641" spans="1:13" x14ac:dyDescent="0.25">
      <c r="A641" s="159" t="s">
        <v>1548</v>
      </c>
      <c r="B641" s="54" t="s">
        <v>1441</v>
      </c>
      <c r="C641" s="58" t="s">
        <v>1549</v>
      </c>
      <c r="D641" s="56" t="str">
        <f t="shared" si="2"/>
        <v>町</v>
      </c>
      <c r="E641" s="57">
        <v>45</v>
      </c>
      <c r="F641" s="160" t="s">
        <v>264</v>
      </c>
      <c r="G641" s="45"/>
      <c r="H641" s="45"/>
      <c r="I641" s="45"/>
      <c r="J641" s="45"/>
      <c r="K641" s="45"/>
      <c r="L641" s="45"/>
      <c r="M641" s="45"/>
    </row>
    <row r="642" spans="1:13" x14ac:dyDescent="0.25">
      <c r="A642" s="158" t="s">
        <v>1550</v>
      </c>
      <c r="B642" s="61" t="s">
        <v>1551</v>
      </c>
      <c r="C642" s="55" t="s">
        <v>1551</v>
      </c>
      <c r="D642" s="56" t="str">
        <f t="shared" si="2"/>
        <v>都</v>
      </c>
      <c r="E642" s="57">
        <v>13866</v>
      </c>
      <c r="F642" s="157" t="s">
        <v>267</v>
      </c>
      <c r="G642" s="45"/>
      <c r="H642" s="45"/>
      <c r="I642" s="45"/>
      <c r="J642" s="45"/>
      <c r="K642" s="45"/>
      <c r="L642" s="45"/>
      <c r="M642" s="45"/>
    </row>
    <row r="643" spans="1:13" x14ac:dyDescent="0.25">
      <c r="A643" s="159" t="s">
        <v>1552</v>
      </c>
      <c r="B643" s="54" t="s">
        <v>1551</v>
      </c>
      <c r="C643" s="58" t="s">
        <v>1553</v>
      </c>
      <c r="D643" s="56" t="str">
        <f t="shared" si="2"/>
        <v>区</v>
      </c>
      <c r="E643" s="57">
        <v>457</v>
      </c>
      <c r="F643" s="160" t="s">
        <v>266</v>
      </c>
      <c r="G643" s="45"/>
      <c r="H643" s="45"/>
      <c r="I643" s="45"/>
      <c r="J643" s="45"/>
      <c r="K643" s="45"/>
      <c r="L643" s="45"/>
      <c r="M643" s="45"/>
    </row>
    <row r="644" spans="1:13" x14ac:dyDescent="0.25">
      <c r="A644" s="159" t="s">
        <v>1554</v>
      </c>
      <c r="B644" s="54" t="s">
        <v>1551</v>
      </c>
      <c r="C644" s="58" t="s">
        <v>1555</v>
      </c>
      <c r="D644" s="56" t="str">
        <f t="shared" si="2"/>
        <v>区</v>
      </c>
      <c r="E644" s="57">
        <v>598</v>
      </c>
      <c r="F644" s="160" t="s">
        <v>266</v>
      </c>
      <c r="G644" s="45"/>
      <c r="H644" s="45"/>
      <c r="I644" s="45"/>
      <c r="J644" s="45"/>
      <c r="K644" s="45"/>
      <c r="L644" s="45"/>
      <c r="M644" s="45"/>
    </row>
    <row r="645" spans="1:13" x14ac:dyDescent="0.25">
      <c r="A645" s="159" t="s">
        <v>1556</v>
      </c>
      <c r="B645" s="54" t="s">
        <v>1551</v>
      </c>
      <c r="C645" s="58" t="s">
        <v>1557</v>
      </c>
      <c r="D645" s="56" t="str">
        <f t="shared" si="2"/>
        <v>区</v>
      </c>
      <c r="E645" s="57">
        <v>816</v>
      </c>
      <c r="F645" s="160" t="s">
        <v>266</v>
      </c>
      <c r="G645" s="45"/>
      <c r="H645" s="45"/>
      <c r="I645" s="45"/>
      <c r="J645" s="45"/>
      <c r="K645" s="45"/>
      <c r="L645" s="45"/>
      <c r="M645" s="45"/>
    </row>
    <row r="646" spans="1:13" x14ac:dyDescent="0.25">
      <c r="A646" s="159" t="s">
        <v>1558</v>
      </c>
      <c r="B646" s="54" t="s">
        <v>1551</v>
      </c>
      <c r="C646" s="58" t="s">
        <v>1559</v>
      </c>
      <c r="D646" s="56" t="str">
        <f t="shared" si="2"/>
        <v>区</v>
      </c>
      <c r="E646" s="57">
        <v>877</v>
      </c>
      <c r="F646" s="160" t="s">
        <v>266</v>
      </c>
      <c r="G646" s="45"/>
      <c r="H646" s="45"/>
      <c r="I646" s="45"/>
      <c r="J646" s="45"/>
      <c r="K646" s="45"/>
      <c r="L646" s="45"/>
      <c r="M646" s="45"/>
    </row>
    <row r="647" spans="1:13" x14ac:dyDescent="0.25">
      <c r="A647" s="159" t="s">
        <v>1560</v>
      </c>
      <c r="B647" s="54" t="s">
        <v>1551</v>
      </c>
      <c r="C647" s="58" t="s">
        <v>1561</v>
      </c>
      <c r="D647" s="56" t="str">
        <f t="shared" si="2"/>
        <v>区</v>
      </c>
      <c r="E647" s="57">
        <v>606</v>
      </c>
      <c r="F647" s="160" t="s">
        <v>266</v>
      </c>
      <c r="G647" s="45"/>
      <c r="H647" s="45"/>
      <c r="I647" s="45"/>
      <c r="J647" s="45"/>
      <c r="K647" s="45"/>
      <c r="L647" s="45"/>
      <c r="M647" s="45"/>
    </row>
    <row r="648" spans="1:13" x14ac:dyDescent="0.25">
      <c r="A648" s="159" t="s">
        <v>1562</v>
      </c>
      <c r="B648" s="54" t="s">
        <v>1551</v>
      </c>
      <c r="C648" s="58" t="s">
        <v>1563</v>
      </c>
      <c r="D648" s="56" t="str">
        <f t="shared" si="2"/>
        <v>区</v>
      </c>
      <c r="E648" s="57">
        <v>762</v>
      </c>
      <c r="F648" s="160" t="s">
        <v>266</v>
      </c>
      <c r="G648" s="45"/>
      <c r="H648" s="45"/>
      <c r="I648" s="45"/>
      <c r="J648" s="45"/>
      <c r="K648" s="45"/>
      <c r="L648" s="45"/>
      <c r="M648" s="45"/>
    </row>
    <row r="649" spans="1:13" x14ac:dyDescent="0.25">
      <c r="A649" s="159" t="s">
        <v>1564</v>
      </c>
      <c r="B649" s="54" t="s">
        <v>1551</v>
      </c>
      <c r="C649" s="58" t="s">
        <v>1565</v>
      </c>
      <c r="D649" s="56" t="str">
        <f t="shared" si="2"/>
        <v>区</v>
      </c>
      <c r="E649" s="57">
        <v>718</v>
      </c>
      <c r="F649" s="160" t="s">
        <v>266</v>
      </c>
      <c r="G649" s="45"/>
      <c r="H649" s="45"/>
      <c r="I649" s="45"/>
      <c r="J649" s="45"/>
      <c r="K649" s="45"/>
      <c r="L649" s="45"/>
      <c r="M649" s="45"/>
    </row>
    <row r="650" spans="1:13" x14ac:dyDescent="0.25">
      <c r="A650" s="159" t="s">
        <v>1566</v>
      </c>
      <c r="B650" s="54" t="s">
        <v>1551</v>
      </c>
      <c r="C650" s="58" t="s">
        <v>1567</v>
      </c>
      <c r="D650" s="56" t="str">
        <f t="shared" si="2"/>
        <v>区</v>
      </c>
      <c r="E650" s="57">
        <v>835</v>
      </c>
      <c r="F650" s="160" t="s">
        <v>266</v>
      </c>
      <c r="G650" s="45"/>
      <c r="H650" s="45"/>
      <c r="I650" s="45"/>
      <c r="J650" s="45"/>
      <c r="K650" s="45"/>
      <c r="L650" s="45"/>
      <c r="M650" s="45"/>
    </row>
    <row r="651" spans="1:13" x14ac:dyDescent="0.25">
      <c r="A651" s="159" t="s">
        <v>1568</v>
      </c>
      <c r="B651" s="54" t="s">
        <v>1551</v>
      </c>
      <c r="C651" s="58" t="s">
        <v>1569</v>
      </c>
      <c r="D651" s="56" t="str">
        <f t="shared" si="2"/>
        <v>区</v>
      </c>
      <c r="E651" s="57">
        <v>747</v>
      </c>
      <c r="F651" s="160" t="s">
        <v>266</v>
      </c>
      <c r="G651" s="45"/>
      <c r="H651" s="45"/>
      <c r="I651" s="45"/>
      <c r="J651" s="45"/>
      <c r="K651" s="45"/>
      <c r="L651" s="45"/>
      <c r="M651" s="45"/>
    </row>
    <row r="652" spans="1:13" x14ac:dyDescent="0.25">
      <c r="A652" s="159" t="s">
        <v>1570</v>
      </c>
      <c r="B652" s="54" t="s">
        <v>1551</v>
      </c>
      <c r="C652" s="58" t="s">
        <v>1571</v>
      </c>
      <c r="D652" s="56" t="str">
        <f t="shared" si="2"/>
        <v>区</v>
      </c>
      <c r="E652" s="57">
        <v>687</v>
      </c>
      <c r="F652" s="160" t="s">
        <v>266</v>
      </c>
      <c r="G652" s="45"/>
      <c r="H652" s="45"/>
      <c r="I652" s="45"/>
      <c r="J652" s="45"/>
      <c r="K652" s="45"/>
      <c r="L652" s="45"/>
      <c r="M652" s="45"/>
    </row>
    <row r="653" spans="1:13" x14ac:dyDescent="0.25">
      <c r="A653" s="159" t="s">
        <v>1572</v>
      </c>
      <c r="B653" s="54" t="s">
        <v>1551</v>
      </c>
      <c r="C653" s="58" t="s">
        <v>1573</v>
      </c>
      <c r="D653" s="56" t="str">
        <f t="shared" si="2"/>
        <v>区</v>
      </c>
      <c r="E653" s="57">
        <v>1496</v>
      </c>
      <c r="F653" s="157" t="s">
        <v>267</v>
      </c>
      <c r="G653" s="45"/>
      <c r="H653" s="45"/>
      <c r="I653" s="45"/>
      <c r="J653" s="45"/>
      <c r="K653" s="45"/>
      <c r="L653" s="45"/>
      <c r="M653" s="45"/>
    </row>
    <row r="654" spans="1:13" x14ac:dyDescent="0.25">
      <c r="A654" s="159" t="s">
        <v>1574</v>
      </c>
      <c r="B654" s="54" t="s">
        <v>1551</v>
      </c>
      <c r="C654" s="58" t="s">
        <v>1575</v>
      </c>
      <c r="D654" s="56" t="str">
        <f t="shared" si="2"/>
        <v>区</v>
      </c>
      <c r="E654" s="57">
        <v>1858</v>
      </c>
      <c r="F654" s="157" t="s">
        <v>267</v>
      </c>
      <c r="G654" s="45"/>
      <c r="H654" s="45"/>
      <c r="I654" s="45"/>
      <c r="J654" s="45"/>
      <c r="K654" s="45"/>
      <c r="L654" s="45"/>
      <c r="M654" s="45"/>
    </row>
    <row r="655" spans="1:13" x14ac:dyDescent="0.25">
      <c r="A655" s="159" t="s">
        <v>1576</v>
      </c>
      <c r="B655" s="54" t="s">
        <v>1551</v>
      </c>
      <c r="C655" s="58" t="s">
        <v>1577</v>
      </c>
      <c r="D655" s="56" t="str">
        <f t="shared" si="2"/>
        <v>区</v>
      </c>
      <c r="E655" s="57">
        <v>743</v>
      </c>
      <c r="F655" s="160" t="s">
        <v>266</v>
      </c>
      <c r="G655" s="45"/>
      <c r="H655" s="45"/>
      <c r="I655" s="45"/>
      <c r="J655" s="45"/>
      <c r="K655" s="45"/>
      <c r="L655" s="45"/>
      <c r="M655" s="45"/>
    </row>
    <row r="656" spans="1:13" x14ac:dyDescent="0.25">
      <c r="A656" s="159" t="s">
        <v>1578</v>
      </c>
      <c r="B656" s="54" t="s">
        <v>1551</v>
      </c>
      <c r="C656" s="58" t="s">
        <v>1579</v>
      </c>
      <c r="D656" s="56" t="str">
        <f t="shared" si="2"/>
        <v>区</v>
      </c>
      <c r="E656" s="57">
        <v>845</v>
      </c>
      <c r="F656" s="160" t="s">
        <v>266</v>
      </c>
      <c r="G656" s="45"/>
      <c r="H656" s="45"/>
      <c r="I656" s="45"/>
      <c r="J656" s="45"/>
      <c r="K656" s="45"/>
      <c r="L656" s="45"/>
      <c r="M656" s="45"/>
    </row>
    <row r="657" spans="1:13" x14ac:dyDescent="0.25">
      <c r="A657" s="159" t="s">
        <v>1580</v>
      </c>
      <c r="B657" s="54" t="s">
        <v>1551</v>
      </c>
      <c r="C657" s="58" t="s">
        <v>1581</v>
      </c>
      <c r="D657" s="56" t="str">
        <f t="shared" si="2"/>
        <v>区</v>
      </c>
      <c r="E657" s="57">
        <v>1028</v>
      </c>
      <c r="F657" s="157" t="s">
        <v>267</v>
      </c>
      <c r="G657" s="45"/>
      <c r="H657" s="45"/>
      <c r="I657" s="45"/>
      <c r="J657" s="45"/>
      <c r="K657" s="45"/>
      <c r="L657" s="45"/>
      <c r="M657" s="45"/>
    </row>
    <row r="658" spans="1:13" x14ac:dyDescent="0.25">
      <c r="A658" s="159" t="s">
        <v>1582</v>
      </c>
      <c r="B658" s="54" t="s">
        <v>1551</v>
      </c>
      <c r="C658" s="58" t="s">
        <v>1583</v>
      </c>
      <c r="D658" s="56" t="str">
        <f t="shared" si="2"/>
        <v>区</v>
      </c>
      <c r="E658" s="57">
        <v>691</v>
      </c>
      <c r="F658" s="160" t="s">
        <v>266</v>
      </c>
      <c r="G658" s="45"/>
      <c r="H658" s="45"/>
      <c r="I658" s="45"/>
      <c r="J658" s="45"/>
      <c r="K658" s="45"/>
      <c r="L658" s="45"/>
      <c r="M658" s="45"/>
    </row>
    <row r="659" spans="1:13" x14ac:dyDescent="0.25">
      <c r="A659" s="159" t="s">
        <v>1584</v>
      </c>
      <c r="B659" s="54" t="s">
        <v>1551</v>
      </c>
      <c r="C659" s="58" t="s">
        <v>1585</v>
      </c>
      <c r="D659" s="56" t="str">
        <f t="shared" si="2"/>
        <v>区</v>
      </c>
      <c r="E659" s="57">
        <v>808</v>
      </c>
      <c r="F659" s="160" t="s">
        <v>266</v>
      </c>
      <c r="G659" s="45"/>
      <c r="H659" s="45"/>
      <c r="I659" s="45"/>
      <c r="J659" s="45"/>
      <c r="K659" s="45"/>
      <c r="L659" s="45"/>
      <c r="M659" s="45"/>
    </row>
    <row r="660" spans="1:13" x14ac:dyDescent="0.25">
      <c r="A660" s="159" t="s">
        <v>1586</v>
      </c>
      <c r="B660" s="54" t="s">
        <v>1551</v>
      </c>
      <c r="C660" s="58" t="s">
        <v>1587</v>
      </c>
      <c r="D660" s="56" t="str">
        <f t="shared" si="2"/>
        <v>区</v>
      </c>
      <c r="E660" s="57">
        <v>620</v>
      </c>
      <c r="F660" s="160" t="s">
        <v>266</v>
      </c>
      <c r="G660" s="45"/>
      <c r="H660" s="45"/>
      <c r="I660" s="45"/>
      <c r="J660" s="45"/>
      <c r="K660" s="45"/>
      <c r="L660" s="45"/>
      <c r="M660" s="45"/>
    </row>
    <row r="661" spans="1:13" x14ac:dyDescent="0.25">
      <c r="A661" s="159" t="s">
        <v>1588</v>
      </c>
      <c r="B661" s="54" t="s">
        <v>1551</v>
      </c>
      <c r="C661" s="58" t="s">
        <v>1589</v>
      </c>
      <c r="D661" s="56" t="str">
        <f t="shared" si="2"/>
        <v>区</v>
      </c>
      <c r="E661" s="57">
        <v>1121</v>
      </c>
      <c r="F661" s="157" t="s">
        <v>267</v>
      </c>
      <c r="G661" s="45"/>
      <c r="H661" s="45"/>
      <c r="I661" s="45"/>
      <c r="J661" s="45"/>
      <c r="K661" s="45"/>
      <c r="L661" s="45"/>
      <c r="M661" s="45"/>
    </row>
    <row r="662" spans="1:13" x14ac:dyDescent="0.25">
      <c r="A662" s="159" t="s">
        <v>1590</v>
      </c>
      <c r="B662" s="54" t="s">
        <v>1551</v>
      </c>
      <c r="C662" s="58" t="s">
        <v>1591</v>
      </c>
      <c r="D662" s="56" t="str">
        <f t="shared" si="2"/>
        <v>区</v>
      </c>
      <c r="E662" s="57">
        <v>1348</v>
      </c>
      <c r="F662" s="157" t="s">
        <v>267</v>
      </c>
      <c r="G662" s="45"/>
      <c r="H662" s="45"/>
      <c r="I662" s="45"/>
      <c r="J662" s="45"/>
      <c r="K662" s="45"/>
      <c r="L662" s="45"/>
      <c r="M662" s="45"/>
    </row>
    <row r="663" spans="1:13" x14ac:dyDescent="0.25">
      <c r="A663" s="159" t="s">
        <v>1592</v>
      </c>
      <c r="B663" s="54" t="s">
        <v>1551</v>
      </c>
      <c r="C663" s="58" t="s">
        <v>1593</v>
      </c>
      <c r="D663" s="56" t="str">
        <f t="shared" si="2"/>
        <v>区</v>
      </c>
      <c r="E663" s="57">
        <v>1302</v>
      </c>
      <c r="F663" s="157" t="s">
        <v>267</v>
      </c>
      <c r="G663" s="45"/>
      <c r="H663" s="45"/>
      <c r="I663" s="45"/>
      <c r="J663" s="45"/>
      <c r="K663" s="45"/>
      <c r="L663" s="45"/>
      <c r="M663" s="45"/>
    </row>
    <row r="664" spans="1:13" x14ac:dyDescent="0.25">
      <c r="A664" s="159" t="s">
        <v>1594</v>
      </c>
      <c r="B664" s="54" t="s">
        <v>1551</v>
      </c>
      <c r="C664" s="58" t="s">
        <v>1595</v>
      </c>
      <c r="D664" s="56" t="str">
        <f t="shared" si="2"/>
        <v>区</v>
      </c>
      <c r="E664" s="57">
        <v>929</v>
      </c>
      <c r="F664" s="160" t="s">
        <v>266</v>
      </c>
      <c r="G664" s="45"/>
      <c r="H664" s="45"/>
      <c r="I664" s="45"/>
      <c r="J664" s="45"/>
      <c r="K664" s="45"/>
      <c r="L664" s="45"/>
      <c r="M664" s="45"/>
    </row>
    <row r="665" spans="1:13" x14ac:dyDescent="0.25">
      <c r="A665" s="159" t="s">
        <v>1596</v>
      </c>
      <c r="B665" s="54" t="s">
        <v>1551</v>
      </c>
      <c r="C665" s="58" t="s">
        <v>1597</v>
      </c>
      <c r="D665" s="56" t="str">
        <f t="shared" si="2"/>
        <v>区</v>
      </c>
      <c r="E665" s="57">
        <v>1277</v>
      </c>
      <c r="F665" s="157" t="s">
        <v>267</v>
      </c>
      <c r="G665" s="45"/>
      <c r="H665" s="45"/>
      <c r="I665" s="45"/>
      <c r="J665" s="45"/>
      <c r="K665" s="45"/>
      <c r="L665" s="45"/>
      <c r="M665" s="45"/>
    </row>
    <row r="666" spans="1:13" x14ac:dyDescent="0.25">
      <c r="A666" s="159" t="s">
        <v>1598</v>
      </c>
      <c r="B666" s="54" t="s">
        <v>1551</v>
      </c>
      <c r="C666" s="58" t="s">
        <v>1599</v>
      </c>
      <c r="D666" s="56" t="str">
        <f t="shared" si="2"/>
        <v>市</v>
      </c>
      <c r="E666" s="57">
        <v>1164</v>
      </c>
      <c r="F666" s="157" t="s">
        <v>267</v>
      </c>
      <c r="G666" s="45"/>
      <c r="H666" s="45"/>
      <c r="I666" s="45"/>
      <c r="J666" s="45"/>
      <c r="K666" s="45"/>
      <c r="L666" s="45"/>
      <c r="M666" s="45"/>
    </row>
    <row r="667" spans="1:13" x14ac:dyDescent="0.25">
      <c r="A667" s="159" t="s">
        <v>1600</v>
      </c>
      <c r="B667" s="54" t="s">
        <v>1551</v>
      </c>
      <c r="C667" s="58" t="s">
        <v>1601</v>
      </c>
      <c r="D667" s="56" t="str">
        <f t="shared" si="2"/>
        <v>市</v>
      </c>
      <c r="E667" s="57">
        <v>415</v>
      </c>
      <c r="F667" s="160" t="s">
        <v>266</v>
      </c>
      <c r="G667" s="45"/>
      <c r="H667" s="45"/>
      <c r="I667" s="45"/>
      <c r="J667" s="45"/>
      <c r="K667" s="45"/>
      <c r="L667" s="45"/>
      <c r="M667" s="45"/>
    </row>
    <row r="668" spans="1:13" x14ac:dyDescent="0.25">
      <c r="A668" s="159" t="s">
        <v>1602</v>
      </c>
      <c r="B668" s="54" t="s">
        <v>1551</v>
      </c>
      <c r="C668" s="58" t="s">
        <v>1603</v>
      </c>
      <c r="D668" s="56" t="str">
        <f t="shared" si="2"/>
        <v>市</v>
      </c>
      <c r="E668" s="57">
        <v>441</v>
      </c>
      <c r="F668" s="160" t="s">
        <v>266</v>
      </c>
      <c r="G668" s="45"/>
      <c r="H668" s="45"/>
      <c r="I668" s="45"/>
      <c r="J668" s="45"/>
      <c r="K668" s="45"/>
      <c r="L668" s="45"/>
      <c r="M668" s="45"/>
    </row>
    <row r="669" spans="1:13" x14ac:dyDescent="0.25">
      <c r="A669" s="159" t="s">
        <v>1604</v>
      </c>
      <c r="B669" s="54" t="s">
        <v>1551</v>
      </c>
      <c r="C669" s="58" t="s">
        <v>1605</v>
      </c>
      <c r="D669" s="56" t="str">
        <f t="shared" si="2"/>
        <v>市</v>
      </c>
      <c r="E669" s="57">
        <v>427</v>
      </c>
      <c r="F669" s="160" t="s">
        <v>266</v>
      </c>
      <c r="G669" s="45"/>
      <c r="H669" s="45"/>
      <c r="I669" s="45"/>
      <c r="J669" s="45"/>
      <c r="K669" s="45"/>
      <c r="L669" s="45"/>
      <c r="M669" s="45"/>
    </row>
    <row r="670" spans="1:13" x14ac:dyDescent="0.25">
      <c r="A670" s="159" t="s">
        <v>1606</v>
      </c>
      <c r="B670" s="54" t="s">
        <v>1551</v>
      </c>
      <c r="C670" s="58" t="s">
        <v>1607</v>
      </c>
      <c r="D670" s="56" t="str">
        <f t="shared" si="2"/>
        <v>市</v>
      </c>
      <c r="E670" s="57">
        <v>382</v>
      </c>
      <c r="F670" s="160" t="s">
        <v>266</v>
      </c>
      <c r="G670" s="45"/>
      <c r="H670" s="45"/>
      <c r="I670" s="45"/>
      <c r="J670" s="45"/>
      <c r="K670" s="45"/>
      <c r="L670" s="45"/>
      <c r="M670" s="45"/>
    </row>
    <row r="671" spans="1:13" x14ac:dyDescent="0.25">
      <c r="A671" s="159" t="s">
        <v>1608</v>
      </c>
      <c r="B671" s="54" t="s">
        <v>1551</v>
      </c>
      <c r="C671" s="58" t="s">
        <v>1609</v>
      </c>
      <c r="D671" s="56" t="str">
        <f t="shared" si="2"/>
        <v>市</v>
      </c>
      <c r="E671" s="57">
        <v>473</v>
      </c>
      <c r="F671" s="160" t="s">
        <v>266</v>
      </c>
      <c r="G671" s="45"/>
      <c r="H671" s="45"/>
      <c r="I671" s="45"/>
      <c r="J671" s="45"/>
      <c r="K671" s="45"/>
      <c r="L671" s="45"/>
      <c r="M671" s="45"/>
    </row>
    <row r="672" spans="1:13" x14ac:dyDescent="0.25">
      <c r="A672" s="159" t="s">
        <v>1610</v>
      </c>
      <c r="B672" s="54" t="s">
        <v>1551</v>
      </c>
      <c r="C672" s="58" t="s">
        <v>1611</v>
      </c>
      <c r="D672" s="56" t="str">
        <f t="shared" si="2"/>
        <v>市</v>
      </c>
      <c r="E672" s="57">
        <v>277</v>
      </c>
      <c r="F672" s="160" t="s">
        <v>266</v>
      </c>
      <c r="G672" s="45"/>
      <c r="H672" s="45"/>
      <c r="I672" s="45"/>
      <c r="J672" s="45"/>
      <c r="K672" s="45"/>
      <c r="L672" s="45"/>
      <c r="M672" s="45"/>
    </row>
    <row r="673" spans="1:13" x14ac:dyDescent="0.25">
      <c r="A673" s="159" t="s">
        <v>1612</v>
      </c>
      <c r="B673" s="54" t="s">
        <v>1551</v>
      </c>
      <c r="C673" s="58" t="s">
        <v>1613</v>
      </c>
      <c r="D673" s="56" t="str">
        <f t="shared" si="2"/>
        <v>市</v>
      </c>
      <c r="E673" s="57">
        <v>509</v>
      </c>
      <c r="F673" s="160" t="s">
        <v>266</v>
      </c>
      <c r="G673" s="45"/>
      <c r="H673" s="45"/>
      <c r="I673" s="45"/>
      <c r="J673" s="45"/>
      <c r="K673" s="45"/>
      <c r="L673" s="45"/>
      <c r="M673" s="45"/>
    </row>
    <row r="674" spans="1:13" x14ac:dyDescent="0.25">
      <c r="A674" s="159" t="s">
        <v>1614</v>
      </c>
      <c r="B674" s="54" t="s">
        <v>1551</v>
      </c>
      <c r="C674" s="58" t="s">
        <v>1615</v>
      </c>
      <c r="D674" s="56" t="str">
        <f t="shared" si="2"/>
        <v>市</v>
      </c>
      <c r="E674" s="57">
        <v>1026</v>
      </c>
      <c r="F674" s="157" t="s">
        <v>267</v>
      </c>
      <c r="G674" s="45"/>
      <c r="H674" s="45"/>
      <c r="I674" s="45"/>
      <c r="J674" s="45"/>
      <c r="K674" s="45"/>
      <c r="L674" s="45"/>
      <c r="M674" s="45"/>
    </row>
    <row r="675" spans="1:13" x14ac:dyDescent="0.25">
      <c r="A675" s="159" t="s">
        <v>1616</v>
      </c>
      <c r="B675" s="54" t="s">
        <v>1551</v>
      </c>
      <c r="C675" s="58" t="s">
        <v>1617</v>
      </c>
      <c r="D675" s="56" t="str">
        <f t="shared" si="2"/>
        <v>市</v>
      </c>
      <c r="E675" s="57">
        <v>246</v>
      </c>
      <c r="F675" s="160" t="s">
        <v>266</v>
      </c>
      <c r="G675" s="45"/>
      <c r="H675" s="45"/>
      <c r="I675" s="45"/>
      <c r="J675" s="45"/>
      <c r="K675" s="45"/>
      <c r="L675" s="45"/>
      <c r="M675" s="45"/>
    </row>
    <row r="676" spans="1:13" x14ac:dyDescent="0.25">
      <c r="A676" s="159" t="s">
        <v>1618</v>
      </c>
      <c r="B676" s="54" t="s">
        <v>1551</v>
      </c>
      <c r="C676" s="58" t="s">
        <v>1619</v>
      </c>
      <c r="D676" s="56" t="str">
        <f t="shared" si="2"/>
        <v>市</v>
      </c>
      <c r="E676" s="57">
        <v>388</v>
      </c>
      <c r="F676" s="160" t="s">
        <v>266</v>
      </c>
      <c r="G676" s="45"/>
      <c r="H676" s="45"/>
      <c r="I676" s="45"/>
      <c r="J676" s="45"/>
      <c r="K676" s="45"/>
      <c r="L676" s="45"/>
      <c r="M676" s="45"/>
    </row>
    <row r="677" spans="1:13" x14ac:dyDescent="0.25">
      <c r="A677" s="159" t="s">
        <v>1620</v>
      </c>
      <c r="B677" s="54" t="s">
        <v>1551</v>
      </c>
      <c r="C677" s="58" t="s">
        <v>1621</v>
      </c>
      <c r="D677" s="56" t="str">
        <f t="shared" si="2"/>
        <v>市</v>
      </c>
      <c r="E677" s="57">
        <v>398</v>
      </c>
      <c r="F677" s="160" t="s">
        <v>266</v>
      </c>
      <c r="G677" s="45"/>
      <c r="H677" s="45"/>
      <c r="I677" s="45"/>
      <c r="J677" s="45"/>
      <c r="K677" s="45"/>
      <c r="L677" s="45"/>
      <c r="M677" s="45"/>
    </row>
    <row r="678" spans="1:13" x14ac:dyDescent="0.25">
      <c r="A678" s="159" t="s">
        <v>1622</v>
      </c>
      <c r="B678" s="54" t="s">
        <v>1551</v>
      </c>
      <c r="C678" s="58" t="s">
        <v>1623</v>
      </c>
      <c r="D678" s="56" t="str">
        <f t="shared" si="2"/>
        <v>市</v>
      </c>
      <c r="E678" s="57">
        <v>313</v>
      </c>
      <c r="F678" s="160" t="s">
        <v>266</v>
      </c>
      <c r="G678" s="45"/>
      <c r="H678" s="45"/>
      <c r="I678" s="45"/>
      <c r="J678" s="45"/>
      <c r="K678" s="45"/>
      <c r="L678" s="45"/>
      <c r="M678" s="45"/>
    </row>
    <row r="679" spans="1:13" x14ac:dyDescent="0.25">
      <c r="A679" s="159" t="s">
        <v>1624</v>
      </c>
      <c r="B679" s="54" t="s">
        <v>1551</v>
      </c>
      <c r="C679" s="58" t="s">
        <v>1625</v>
      </c>
      <c r="D679" s="56" t="str">
        <f t="shared" si="2"/>
        <v>市</v>
      </c>
      <c r="E679" s="57">
        <v>316</v>
      </c>
      <c r="F679" s="160" t="s">
        <v>266</v>
      </c>
      <c r="G679" s="45"/>
      <c r="H679" s="45"/>
      <c r="I679" s="45"/>
      <c r="J679" s="45"/>
      <c r="K679" s="45"/>
      <c r="L679" s="45"/>
      <c r="M679" s="45"/>
    </row>
    <row r="680" spans="1:13" x14ac:dyDescent="0.25">
      <c r="A680" s="159" t="s">
        <v>1626</v>
      </c>
      <c r="B680" s="54" t="s">
        <v>1551</v>
      </c>
      <c r="C680" s="58" t="s">
        <v>1627</v>
      </c>
      <c r="D680" s="56" t="str">
        <f t="shared" si="2"/>
        <v>市</v>
      </c>
      <c r="E680" s="57">
        <v>213</v>
      </c>
      <c r="F680" s="160" t="s">
        <v>266</v>
      </c>
      <c r="G680" s="45"/>
      <c r="H680" s="45"/>
      <c r="I680" s="45"/>
      <c r="J680" s="45"/>
      <c r="K680" s="45"/>
      <c r="L680" s="45"/>
      <c r="M680" s="45"/>
    </row>
    <row r="681" spans="1:13" x14ac:dyDescent="0.25">
      <c r="A681" s="159" t="s">
        <v>1628</v>
      </c>
      <c r="B681" s="54" t="s">
        <v>1551</v>
      </c>
      <c r="C681" s="58" t="s">
        <v>1629</v>
      </c>
      <c r="D681" s="56" t="str">
        <f t="shared" si="2"/>
        <v>市</v>
      </c>
      <c r="E681" s="57">
        <v>191</v>
      </c>
      <c r="F681" s="160" t="s">
        <v>265</v>
      </c>
      <c r="G681" s="45"/>
      <c r="H681" s="45"/>
      <c r="I681" s="45"/>
      <c r="J681" s="45"/>
      <c r="K681" s="45"/>
      <c r="L681" s="45"/>
      <c r="M681" s="45"/>
    </row>
    <row r="682" spans="1:13" x14ac:dyDescent="0.25">
      <c r="A682" s="159" t="s">
        <v>1630</v>
      </c>
      <c r="B682" s="54" t="s">
        <v>1551</v>
      </c>
      <c r="C682" s="58" t="s">
        <v>1631</v>
      </c>
      <c r="D682" s="56" t="str">
        <f t="shared" si="2"/>
        <v>市</v>
      </c>
      <c r="E682" s="57">
        <v>179</v>
      </c>
      <c r="F682" s="160" t="s">
        <v>265</v>
      </c>
      <c r="G682" s="45"/>
      <c r="H682" s="45"/>
      <c r="I682" s="45"/>
      <c r="J682" s="45"/>
      <c r="K682" s="45"/>
      <c r="L682" s="45"/>
      <c r="M682" s="45"/>
    </row>
    <row r="683" spans="1:13" x14ac:dyDescent="0.25">
      <c r="A683" s="159" t="s">
        <v>1632</v>
      </c>
      <c r="B683" s="54" t="s">
        <v>1551</v>
      </c>
      <c r="C683" s="58" t="s">
        <v>1633</v>
      </c>
      <c r="D683" s="56" t="str">
        <f t="shared" si="2"/>
        <v>市</v>
      </c>
      <c r="E683" s="57">
        <v>222</v>
      </c>
      <c r="F683" s="160" t="s">
        <v>266</v>
      </c>
      <c r="G683" s="45"/>
      <c r="H683" s="45"/>
      <c r="I683" s="45"/>
      <c r="J683" s="45"/>
      <c r="K683" s="45"/>
      <c r="L683" s="45"/>
      <c r="M683" s="45"/>
    </row>
    <row r="684" spans="1:13" x14ac:dyDescent="0.25">
      <c r="A684" s="159" t="s">
        <v>1634</v>
      </c>
      <c r="B684" s="54" t="s">
        <v>1551</v>
      </c>
      <c r="C684" s="58" t="s">
        <v>1635</v>
      </c>
      <c r="D684" s="56" t="str">
        <f t="shared" si="2"/>
        <v>市</v>
      </c>
      <c r="E684" s="57">
        <v>192</v>
      </c>
      <c r="F684" s="160" t="s">
        <v>265</v>
      </c>
      <c r="G684" s="45"/>
      <c r="H684" s="45"/>
      <c r="I684" s="45"/>
      <c r="J684" s="45"/>
      <c r="K684" s="45"/>
      <c r="L684" s="45"/>
      <c r="M684" s="45"/>
    </row>
    <row r="685" spans="1:13" x14ac:dyDescent="0.25">
      <c r="A685" s="159" t="s">
        <v>1636</v>
      </c>
      <c r="B685" s="54" t="s">
        <v>1551</v>
      </c>
      <c r="C685" s="58" t="s">
        <v>1637</v>
      </c>
      <c r="D685" s="56" t="str">
        <f t="shared" si="2"/>
        <v>市</v>
      </c>
      <c r="E685" s="57">
        <v>237</v>
      </c>
      <c r="F685" s="160" t="s">
        <v>266</v>
      </c>
      <c r="G685" s="45"/>
      <c r="H685" s="45"/>
      <c r="I685" s="45"/>
      <c r="J685" s="45"/>
      <c r="K685" s="45"/>
      <c r="L685" s="45"/>
      <c r="M685" s="45"/>
    </row>
    <row r="686" spans="1:13" x14ac:dyDescent="0.25">
      <c r="A686" s="159" t="s">
        <v>1638</v>
      </c>
      <c r="B686" s="54" t="s">
        <v>1551</v>
      </c>
      <c r="C686" s="58" t="s">
        <v>1639</v>
      </c>
      <c r="D686" s="56" t="str">
        <f t="shared" si="2"/>
        <v>市</v>
      </c>
      <c r="E686" s="57">
        <v>194</v>
      </c>
      <c r="F686" s="160" t="s">
        <v>265</v>
      </c>
      <c r="G686" s="45"/>
      <c r="H686" s="45"/>
      <c r="I686" s="45"/>
      <c r="J686" s="45"/>
      <c r="K686" s="45"/>
      <c r="L686" s="45"/>
      <c r="M686" s="45"/>
    </row>
    <row r="687" spans="1:13" x14ac:dyDescent="0.25">
      <c r="A687" s="159" t="s">
        <v>1640</v>
      </c>
      <c r="B687" s="54" t="s">
        <v>1551</v>
      </c>
      <c r="C687" s="58" t="s">
        <v>1641</v>
      </c>
      <c r="D687" s="56" t="str">
        <f t="shared" si="2"/>
        <v>市</v>
      </c>
      <c r="E687" s="57">
        <v>380</v>
      </c>
      <c r="F687" s="160" t="s">
        <v>266</v>
      </c>
      <c r="G687" s="45"/>
      <c r="H687" s="45"/>
      <c r="I687" s="45"/>
      <c r="J687" s="45"/>
      <c r="K687" s="45"/>
      <c r="L687" s="45"/>
      <c r="M687" s="45"/>
    </row>
    <row r="688" spans="1:13" x14ac:dyDescent="0.25">
      <c r="A688" s="159" t="s">
        <v>1642</v>
      </c>
      <c r="B688" s="54" t="s">
        <v>1551</v>
      </c>
      <c r="C688" s="58" t="s">
        <v>1643</v>
      </c>
      <c r="D688" s="56" t="str">
        <f t="shared" si="2"/>
        <v>市</v>
      </c>
      <c r="E688" s="57">
        <v>219</v>
      </c>
      <c r="F688" s="160" t="s">
        <v>266</v>
      </c>
      <c r="G688" s="45"/>
      <c r="H688" s="45"/>
      <c r="I688" s="45"/>
      <c r="J688" s="45"/>
      <c r="K688" s="45"/>
      <c r="L688" s="45"/>
      <c r="M688" s="45"/>
    </row>
    <row r="689" spans="1:13" x14ac:dyDescent="0.25">
      <c r="A689" s="159" t="s">
        <v>1644</v>
      </c>
      <c r="B689" s="54" t="s">
        <v>1551</v>
      </c>
      <c r="C689" s="58" t="s">
        <v>1645</v>
      </c>
      <c r="D689" s="56" t="str">
        <f t="shared" si="2"/>
        <v>市</v>
      </c>
      <c r="E689" s="57">
        <v>191</v>
      </c>
      <c r="F689" s="160" t="s">
        <v>265</v>
      </c>
      <c r="G689" s="45"/>
      <c r="H689" s="45"/>
      <c r="I689" s="45"/>
      <c r="J689" s="45"/>
      <c r="K689" s="45"/>
      <c r="L689" s="45"/>
      <c r="M689" s="45"/>
    </row>
    <row r="690" spans="1:13" x14ac:dyDescent="0.25">
      <c r="A690" s="159" t="s">
        <v>1646</v>
      </c>
      <c r="B690" s="54" t="s">
        <v>1551</v>
      </c>
      <c r="C690" s="58" t="s">
        <v>1647</v>
      </c>
      <c r="D690" s="56" t="str">
        <f t="shared" si="2"/>
        <v>市</v>
      </c>
      <c r="E690" s="57">
        <v>208</v>
      </c>
      <c r="F690" s="160" t="s">
        <v>266</v>
      </c>
      <c r="G690" s="45"/>
      <c r="H690" s="45"/>
      <c r="I690" s="45"/>
      <c r="J690" s="45"/>
      <c r="K690" s="45"/>
      <c r="L690" s="45"/>
      <c r="M690" s="45"/>
    </row>
    <row r="691" spans="1:13" x14ac:dyDescent="0.25">
      <c r="A691" s="159" t="s">
        <v>1648</v>
      </c>
      <c r="B691" s="54" t="s">
        <v>1551</v>
      </c>
      <c r="C691" s="58" t="s">
        <v>1649</v>
      </c>
      <c r="D691" s="56" t="str">
        <f t="shared" si="2"/>
        <v>市</v>
      </c>
      <c r="E691" s="57">
        <v>393</v>
      </c>
      <c r="F691" s="160" t="s">
        <v>266</v>
      </c>
      <c r="G691" s="45"/>
      <c r="H691" s="45"/>
      <c r="I691" s="45"/>
      <c r="J691" s="45"/>
      <c r="K691" s="45"/>
      <c r="L691" s="45"/>
      <c r="M691" s="45"/>
    </row>
    <row r="692" spans="1:13" x14ac:dyDescent="0.25">
      <c r="A692" s="159" t="s">
        <v>1650</v>
      </c>
      <c r="B692" s="54" t="s">
        <v>1551</v>
      </c>
      <c r="C692" s="58" t="s">
        <v>1651</v>
      </c>
      <c r="D692" s="56" t="str">
        <f t="shared" si="2"/>
        <v>町</v>
      </c>
      <c r="E692" s="57">
        <v>119</v>
      </c>
      <c r="F692" s="160" t="s">
        <v>265</v>
      </c>
      <c r="G692" s="45"/>
      <c r="H692" s="45"/>
      <c r="I692" s="45"/>
      <c r="J692" s="45"/>
      <c r="K692" s="45"/>
      <c r="L692" s="45"/>
      <c r="M692" s="45"/>
    </row>
    <row r="693" spans="1:13" x14ac:dyDescent="0.25">
      <c r="A693" s="159" t="s">
        <v>1652</v>
      </c>
      <c r="B693" s="54" t="s">
        <v>1551</v>
      </c>
      <c r="C693" s="58" t="s">
        <v>1653</v>
      </c>
      <c r="D693" s="56" t="str">
        <f t="shared" si="2"/>
        <v>町</v>
      </c>
      <c r="E693" s="57">
        <v>78</v>
      </c>
      <c r="F693" s="160" t="s">
        <v>264</v>
      </c>
      <c r="G693" s="45"/>
      <c r="H693" s="45"/>
      <c r="I693" s="45"/>
      <c r="J693" s="45"/>
      <c r="K693" s="45"/>
      <c r="L693" s="45"/>
      <c r="M693" s="45"/>
    </row>
    <row r="694" spans="1:13" x14ac:dyDescent="0.25">
      <c r="A694" s="159" t="s">
        <v>1654</v>
      </c>
      <c r="B694" s="54" t="s">
        <v>1551</v>
      </c>
      <c r="C694" s="58" t="s">
        <v>1655</v>
      </c>
      <c r="D694" s="56" t="str">
        <f t="shared" si="2"/>
        <v>村</v>
      </c>
      <c r="E694" s="57">
        <v>28</v>
      </c>
      <c r="F694" s="160" t="s">
        <v>264</v>
      </c>
      <c r="G694" s="45"/>
      <c r="H694" s="45"/>
      <c r="I694" s="45"/>
      <c r="J694" s="45"/>
      <c r="K694" s="45"/>
      <c r="L694" s="45"/>
      <c r="M694" s="45"/>
    </row>
    <row r="695" spans="1:13" x14ac:dyDescent="0.25">
      <c r="A695" s="159" t="s">
        <v>1656</v>
      </c>
      <c r="B695" s="54" t="s">
        <v>1551</v>
      </c>
      <c r="C695" s="58" t="s">
        <v>1657</v>
      </c>
      <c r="D695" s="56" t="str">
        <f t="shared" si="2"/>
        <v>町</v>
      </c>
      <c r="E695" s="57">
        <v>62</v>
      </c>
      <c r="F695" s="160" t="s">
        <v>264</v>
      </c>
      <c r="G695" s="45"/>
      <c r="H695" s="45"/>
      <c r="I695" s="45"/>
      <c r="J695" s="45"/>
      <c r="K695" s="45"/>
      <c r="L695" s="45"/>
      <c r="M695" s="45"/>
    </row>
    <row r="696" spans="1:13" x14ac:dyDescent="0.25">
      <c r="A696" s="159" t="s">
        <v>1658</v>
      </c>
      <c r="B696" s="54" t="s">
        <v>1551</v>
      </c>
      <c r="C696" s="58" t="s">
        <v>1659</v>
      </c>
      <c r="D696" s="56" t="str">
        <f t="shared" si="2"/>
        <v>町</v>
      </c>
      <c r="E696" s="57">
        <v>76</v>
      </c>
      <c r="F696" s="160" t="s">
        <v>264</v>
      </c>
      <c r="G696" s="45"/>
      <c r="H696" s="45"/>
      <c r="I696" s="45"/>
      <c r="J696" s="45"/>
      <c r="K696" s="45"/>
      <c r="L696" s="45"/>
      <c r="M696" s="45"/>
    </row>
    <row r="697" spans="1:13" x14ac:dyDescent="0.25">
      <c r="A697" s="159" t="s">
        <v>1660</v>
      </c>
      <c r="B697" s="54" t="s">
        <v>1551</v>
      </c>
      <c r="C697" s="58" t="s">
        <v>1661</v>
      </c>
      <c r="D697" s="56" t="str">
        <f t="shared" si="2"/>
        <v>村</v>
      </c>
      <c r="E697" s="57">
        <v>14</v>
      </c>
      <c r="F697" s="160" t="s">
        <v>264</v>
      </c>
      <c r="G697" s="45"/>
      <c r="H697" s="45"/>
      <c r="I697" s="45"/>
      <c r="J697" s="45"/>
      <c r="K697" s="45"/>
      <c r="L697" s="45"/>
      <c r="M697" s="45"/>
    </row>
    <row r="698" spans="1:13" x14ac:dyDescent="0.25">
      <c r="A698" s="159" t="s">
        <v>1662</v>
      </c>
      <c r="B698" s="54" t="s">
        <v>1551</v>
      </c>
      <c r="C698" s="58" t="s">
        <v>1663</v>
      </c>
      <c r="D698" s="56" t="str">
        <f t="shared" si="2"/>
        <v>村</v>
      </c>
      <c r="E698" s="57">
        <v>55</v>
      </c>
      <c r="F698" s="160" t="s">
        <v>264</v>
      </c>
      <c r="G698" s="45"/>
      <c r="H698" s="45"/>
      <c r="I698" s="45"/>
      <c r="J698" s="45"/>
      <c r="K698" s="45"/>
      <c r="L698" s="45"/>
      <c r="M698" s="45"/>
    </row>
    <row r="699" spans="1:13" x14ac:dyDescent="0.25">
      <c r="A699" s="159" t="s">
        <v>1664</v>
      </c>
      <c r="B699" s="54" t="s">
        <v>1551</v>
      </c>
      <c r="C699" s="58" t="s">
        <v>1665</v>
      </c>
      <c r="D699" s="56" t="str">
        <f t="shared" si="2"/>
        <v>村</v>
      </c>
      <c r="E699" s="57">
        <v>35</v>
      </c>
      <c r="F699" s="160" t="s">
        <v>264</v>
      </c>
      <c r="G699" s="45"/>
      <c r="H699" s="45"/>
      <c r="I699" s="45"/>
      <c r="J699" s="45"/>
      <c r="K699" s="45"/>
      <c r="L699" s="45"/>
      <c r="M699" s="45"/>
    </row>
    <row r="700" spans="1:13" x14ac:dyDescent="0.25">
      <c r="A700" s="159" t="s">
        <v>1666</v>
      </c>
      <c r="B700" s="54" t="s">
        <v>1551</v>
      </c>
      <c r="C700" s="58" t="s">
        <v>1667</v>
      </c>
      <c r="D700" s="56" t="str">
        <f t="shared" si="2"/>
        <v>村</v>
      </c>
      <c r="E700" s="57">
        <v>45</v>
      </c>
      <c r="F700" s="160" t="s">
        <v>264</v>
      </c>
      <c r="G700" s="45"/>
      <c r="H700" s="45"/>
      <c r="I700" s="45"/>
      <c r="J700" s="45"/>
      <c r="K700" s="45"/>
      <c r="L700" s="45"/>
      <c r="M700" s="45"/>
    </row>
    <row r="701" spans="1:13" x14ac:dyDescent="0.25">
      <c r="A701" s="159" t="s">
        <v>1668</v>
      </c>
      <c r="B701" s="54" t="s">
        <v>1551</v>
      </c>
      <c r="C701" s="58" t="s">
        <v>1669</v>
      </c>
      <c r="D701" s="56" t="str">
        <f t="shared" si="2"/>
        <v>村</v>
      </c>
      <c r="E701" s="57">
        <v>12</v>
      </c>
      <c r="F701" s="160" t="s">
        <v>264</v>
      </c>
      <c r="G701" s="45"/>
      <c r="H701" s="45"/>
      <c r="I701" s="45"/>
      <c r="J701" s="45"/>
      <c r="K701" s="45"/>
      <c r="L701" s="45"/>
      <c r="M701" s="45"/>
    </row>
    <row r="702" spans="1:13" x14ac:dyDescent="0.25">
      <c r="A702" s="159" t="s">
        <v>1670</v>
      </c>
      <c r="B702" s="54" t="s">
        <v>1551</v>
      </c>
      <c r="C702" s="58" t="s">
        <v>1671</v>
      </c>
      <c r="D702" s="56" t="str">
        <f t="shared" si="2"/>
        <v>町</v>
      </c>
      <c r="E702" s="57">
        <v>72</v>
      </c>
      <c r="F702" s="160" t="s">
        <v>264</v>
      </c>
      <c r="G702" s="45"/>
      <c r="H702" s="45"/>
      <c r="I702" s="45"/>
      <c r="J702" s="45"/>
      <c r="K702" s="45"/>
      <c r="L702" s="45"/>
      <c r="M702" s="45"/>
    </row>
    <row r="703" spans="1:13" x14ac:dyDescent="0.25">
      <c r="A703" s="159" t="s">
        <v>1672</v>
      </c>
      <c r="B703" s="54" t="s">
        <v>1551</v>
      </c>
      <c r="C703" s="58" t="s">
        <v>1673</v>
      </c>
      <c r="D703" s="56" t="str">
        <f t="shared" si="2"/>
        <v>村</v>
      </c>
      <c r="E703" s="57">
        <v>13</v>
      </c>
      <c r="F703" s="160" t="s">
        <v>264</v>
      </c>
      <c r="G703" s="45"/>
      <c r="H703" s="45"/>
      <c r="I703" s="45"/>
      <c r="J703" s="45"/>
      <c r="K703" s="45"/>
      <c r="L703" s="45"/>
      <c r="M703" s="45"/>
    </row>
    <row r="704" spans="1:13" x14ac:dyDescent="0.25">
      <c r="A704" s="159" t="s">
        <v>1674</v>
      </c>
      <c r="B704" s="54" t="s">
        <v>1551</v>
      </c>
      <c r="C704" s="58" t="s">
        <v>1675</v>
      </c>
      <c r="D704" s="56" t="str">
        <f t="shared" si="2"/>
        <v>村</v>
      </c>
      <c r="E704" s="57">
        <v>48</v>
      </c>
      <c r="F704" s="160" t="s">
        <v>264</v>
      </c>
      <c r="G704" s="45"/>
      <c r="H704" s="45"/>
      <c r="I704" s="45"/>
      <c r="J704" s="45"/>
      <c r="K704" s="45"/>
      <c r="L704" s="45"/>
      <c r="M704" s="45"/>
    </row>
    <row r="705" spans="1:13" x14ac:dyDescent="0.25">
      <c r="A705" s="158" t="s">
        <v>1676</v>
      </c>
      <c r="B705" s="61" t="s">
        <v>1677</v>
      </c>
      <c r="C705" s="55" t="s">
        <v>1677</v>
      </c>
      <c r="D705" s="56" t="str">
        <f t="shared" si="2"/>
        <v>県</v>
      </c>
      <c r="E705" s="57">
        <v>5169</v>
      </c>
      <c r="F705" s="157" t="s">
        <v>267</v>
      </c>
      <c r="G705" s="45"/>
      <c r="H705" s="45"/>
      <c r="I705" s="45"/>
      <c r="J705" s="45"/>
      <c r="K705" s="45"/>
      <c r="L705" s="45"/>
      <c r="M705" s="45"/>
    </row>
    <row r="706" spans="1:13" x14ac:dyDescent="0.25">
      <c r="A706" s="158" t="s">
        <v>1678</v>
      </c>
      <c r="B706" s="61" t="s">
        <v>1677</v>
      </c>
      <c r="C706" s="55" t="s">
        <v>1679</v>
      </c>
      <c r="D706" s="56" t="str">
        <f t="shared" si="2"/>
        <v>市</v>
      </c>
      <c r="E706" s="57">
        <v>7188</v>
      </c>
      <c r="F706" s="157" t="s">
        <v>267</v>
      </c>
      <c r="G706" s="45"/>
      <c r="H706" s="45"/>
      <c r="I706" s="45"/>
      <c r="J706" s="45"/>
      <c r="K706" s="45"/>
      <c r="L706" s="45"/>
      <c r="M706" s="45"/>
    </row>
    <row r="707" spans="1:13" x14ac:dyDescent="0.25">
      <c r="A707" s="158" t="s">
        <v>1680</v>
      </c>
      <c r="B707" s="61" t="s">
        <v>1677</v>
      </c>
      <c r="C707" s="55" t="s">
        <v>1681</v>
      </c>
      <c r="D707" s="56" t="str">
        <f t="shared" si="2"/>
        <v>市</v>
      </c>
      <c r="E707" s="57">
        <v>3237</v>
      </c>
      <c r="F707" s="157" t="s">
        <v>267</v>
      </c>
      <c r="G707" s="45"/>
      <c r="H707" s="45"/>
      <c r="I707" s="45"/>
      <c r="J707" s="45"/>
      <c r="K707" s="45"/>
      <c r="L707" s="45"/>
      <c r="M707" s="45"/>
    </row>
    <row r="708" spans="1:13" x14ac:dyDescent="0.25">
      <c r="A708" s="158" t="s">
        <v>1682</v>
      </c>
      <c r="B708" s="61" t="s">
        <v>1677</v>
      </c>
      <c r="C708" s="55" t="s">
        <v>1683</v>
      </c>
      <c r="D708" s="56" t="str">
        <f t="shared" si="2"/>
        <v>市</v>
      </c>
      <c r="E708" s="57">
        <v>1568</v>
      </c>
      <c r="F708" s="157" t="s">
        <v>267</v>
      </c>
      <c r="G708" s="45"/>
      <c r="H708" s="45"/>
      <c r="I708" s="45"/>
      <c r="J708" s="45"/>
      <c r="K708" s="45"/>
      <c r="L708" s="45"/>
      <c r="M708" s="45"/>
    </row>
    <row r="709" spans="1:13" x14ac:dyDescent="0.25">
      <c r="A709" s="159" t="s">
        <v>1684</v>
      </c>
      <c r="B709" s="54" t="s">
        <v>1677</v>
      </c>
      <c r="C709" s="58" t="s">
        <v>1685</v>
      </c>
      <c r="D709" s="56" t="str">
        <f t="shared" si="2"/>
        <v>市</v>
      </c>
      <c r="E709" s="57">
        <v>1108</v>
      </c>
      <c r="F709" s="157" t="s">
        <v>267</v>
      </c>
      <c r="G709" s="45"/>
      <c r="H709" s="45"/>
      <c r="I709" s="45"/>
      <c r="J709" s="45"/>
      <c r="K709" s="45"/>
      <c r="L709" s="45"/>
      <c r="M709" s="45"/>
    </row>
    <row r="710" spans="1:13" x14ac:dyDescent="0.25">
      <c r="A710" s="159" t="s">
        <v>1686</v>
      </c>
      <c r="B710" s="54" t="s">
        <v>1677</v>
      </c>
      <c r="C710" s="58" t="s">
        <v>1687</v>
      </c>
      <c r="D710" s="56" t="str">
        <f t="shared" si="2"/>
        <v>市</v>
      </c>
      <c r="E710" s="57">
        <v>648</v>
      </c>
      <c r="F710" s="160" t="s">
        <v>266</v>
      </c>
      <c r="G710" s="45"/>
      <c r="H710" s="45"/>
      <c r="I710" s="45"/>
      <c r="J710" s="45"/>
      <c r="K710" s="45"/>
      <c r="L710" s="45"/>
      <c r="M710" s="45"/>
    </row>
    <row r="711" spans="1:13" x14ac:dyDescent="0.25">
      <c r="A711" s="159" t="s">
        <v>1688</v>
      </c>
      <c r="B711" s="54" t="s">
        <v>1677</v>
      </c>
      <c r="C711" s="58" t="s">
        <v>1689</v>
      </c>
      <c r="D711" s="56" t="str">
        <f t="shared" si="2"/>
        <v>市</v>
      </c>
      <c r="E711" s="57">
        <v>499</v>
      </c>
      <c r="F711" s="160" t="s">
        <v>266</v>
      </c>
      <c r="G711" s="45"/>
      <c r="H711" s="45"/>
      <c r="I711" s="45"/>
      <c r="J711" s="45"/>
      <c r="K711" s="45"/>
      <c r="L711" s="45"/>
      <c r="M711" s="45"/>
    </row>
    <row r="712" spans="1:13" x14ac:dyDescent="0.25">
      <c r="A712" s="159" t="s">
        <v>1690</v>
      </c>
      <c r="B712" s="54" t="s">
        <v>1677</v>
      </c>
      <c r="C712" s="58" t="s">
        <v>1691</v>
      </c>
      <c r="D712" s="56" t="str">
        <f t="shared" si="2"/>
        <v>市</v>
      </c>
      <c r="E712" s="57">
        <v>938</v>
      </c>
      <c r="F712" s="160" t="s">
        <v>266</v>
      </c>
      <c r="G712" s="45"/>
      <c r="H712" s="45"/>
      <c r="I712" s="45"/>
      <c r="J712" s="45"/>
      <c r="K712" s="45"/>
      <c r="L712" s="45"/>
      <c r="M712" s="45"/>
    </row>
    <row r="713" spans="1:13" x14ac:dyDescent="0.25">
      <c r="A713" s="159" t="s">
        <v>1692</v>
      </c>
      <c r="B713" s="54" t="s">
        <v>1677</v>
      </c>
      <c r="C713" s="58" t="s">
        <v>1693</v>
      </c>
      <c r="D713" s="56" t="str">
        <f t="shared" si="2"/>
        <v>市</v>
      </c>
      <c r="E713" s="57">
        <v>617</v>
      </c>
      <c r="F713" s="160" t="s">
        <v>266</v>
      </c>
      <c r="G713" s="45"/>
      <c r="H713" s="45"/>
      <c r="I713" s="45"/>
      <c r="J713" s="45"/>
      <c r="K713" s="45"/>
      <c r="L713" s="45"/>
      <c r="M713" s="45"/>
    </row>
    <row r="714" spans="1:13" x14ac:dyDescent="0.25">
      <c r="A714" s="159" t="s">
        <v>1694</v>
      </c>
      <c r="B714" s="54" t="s">
        <v>1677</v>
      </c>
      <c r="C714" s="58" t="s">
        <v>1695</v>
      </c>
      <c r="D714" s="56" t="str">
        <f t="shared" si="2"/>
        <v>市</v>
      </c>
      <c r="E714" s="57">
        <v>566</v>
      </c>
      <c r="F714" s="160" t="s">
        <v>266</v>
      </c>
      <c r="G714" s="45"/>
      <c r="H714" s="45"/>
      <c r="I714" s="45"/>
      <c r="J714" s="45"/>
      <c r="K714" s="45"/>
      <c r="L714" s="45"/>
      <c r="M714" s="45"/>
    </row>
    <row r="715" spans="1:13" x14ac:dyDescent="0.25">
      <c r="A715" s="159" t="s">
        <v>1696</v>
      </c>
      <c r="B715" s="54" t="s">
        <v>1677</v>
      </c>
      <c r="C715" s="58" t="s">
        <v>1697</v>
      </c>
      <c r="D715" s="56" t="str">
        <f t="shared" si="2"/>
        <v>市</v>
      </c>
      <c r="E715" s="57">
        <v>161</v>
      </c>
      <c r="F715" s="160" t="s">
        <v>265</v>
      </c>
      <c r="G715" s="45"/>
      <c r="H715" s="45"/>
      <c r="I715" s="45"/>
      <c r="J715" s="45"/>
      <c r="K715" s="45"/>
      <c r="L715" s="45"/>
      <c r="M715" s="45"/>
    </row>
    <row r="716" spans="1:13" x14ac:dyDescent="0.25">
      <c r="A716" s="159" t="s">
        <v>1698</v>
      </c>
      <c r="B716" s="54" t="s">
        <v>1677</v>
      </c>
      <c r="C716" s="58" t="s">
        <v>1699</v>
      </c>
      <c r="D716" s="56" t="str">
        <f t="shared" si="2"/>
        <v>市</v>
      </c>
      <c r="E716" s="57">
        <v>187</v>
      </c>
      <c r="F716" s="160" t="s">
        <v>265</v>
      </c>
      <c r="G716" s="45"/>
      <c r="H716" s="45"/>
      <c r="I716" s="45"/>
      <c r="J716" s="45"/>
      <c r="K716" s="45"/>
      <c r="L716" s="45"/>
      <c r="M716" s="45"/>
    </row>
    <row r="717" spans="1:13" x14ac:dyDescent="0.25">
      <c r="A717" s="159" t="s">
        <v>1700</v>
      </c>
      <c r="B717" s="54" t="s">
        <v>1677</v>
      </c>
      <c r="C717" s="58" t="s">
        <v>1701</v>
      </c>
      <c r="D717" s="56" t="str">
        <f t="shared" si="2"/>
        <v>市</v>
      </c>
      <c r="E717" s="57">
        <v>393</v>
      </c>
      <c r="F717" s="160" t="s">
        <v>266</v>
      </c>
      <c r="G717" s="45"/>
      <c r="H717" s="45"/>
      <c r="I717" s="45"/>
      <c r="J717" s="45"/>
      <c r="K717" s="45"/>
      <c r="L717" s="45"/>
      <c r="M717" s="45"/>
    </row>
    <row r="718" spans="1:13" x14ac:dyDescent="0.25">
      <c r="A718" s="159" t="s">
        <v>1702</v>
      </c>
      <c r="B718" s="54" t="s">
        <v>1677</v>
      </c>
      <c r="C718" s="58" t="s">
        <v>1703</v>
      </c>
      <c r="D718" s="56" t="str">
        <f t="shared" si="2"/>
        <v>市</v>
      </c>
      <c r="E718" s="57">
        <v>582</v>
      </c>
      <c r="F718" s="160" t="s">
        <v>266</v>
      </c>
      <c r="G718" s="45"/>
      <c r="H718" s="45"/>
      <c r="I718" s="45"/>
      <c r="J718" s="45"/>
      <c r="K718" s="45"/>
      <c r="L718" s="45"/>
      <c r="M718" s="45"/>
    </row>
    <row r="719" spans="1:13" x14ac:dyDescent="0.25">
      <c r="A719" s="159" t="s">
        <v>1704</v>
      </c>
      <c r="B719" s="54" t="s">
        <v>1677</v>
      </c>
      <c r="C719" s="58" t="s">
        <v>1705</v>
      </c>
      <c r="D719" s="56" t="str">
        <f t="shared" si="2"/>
        <v>市</v>
      </c>
      <c r="E719" s="57">
        <v>438</v>
      </c>
      <c r="F719" s="160" t="s">
        <v>266</v>
      </c>
      <c r="G719" s="45"/>
      <c r="H719" s="45"/>
      <c r="I719" s="45"/>
      <c r="J719" s="45"/>
      <c r="K719" s="45"/>
      <c r="L719" s="45"/>
      <c r="M719" s="45"/>
    </row>
    <row r="720" spans="1:13" x14ac:dyDescent="0.25">
      <c r="A720" s="159" t="s">
        <v>1706</v>
      </c>
      <c r="B720" s="54" t="s">
        <v>1677</v>
      </c>
      <c r="C720" s="58" t="s">
        <v>1707</v>
      </c>
      <c r="D720" s="56" t="str">
        <f t="shared" si="2"/>
        <v>市</v>
      </c>
      <c r="E720" s="57">
        <v>248</v>
      </c>
      <c r="F720" s="160" t="s">
        <v>266</v>
      </c>
      <c r="G720" s="45"/>
      <c r="H720" s="45"/>
      <c r="I720" s="45"/>
      <c r="J720" s="45"/>
      <c r="K720" s="45"/>
      <c r="L720" s="45"/>
      <c r="M720" s="45"/>
    </row>
    <row r="721" spans="1:13" x14ac:dyDescent="0.25">
      <c r="A721" s="159" t="s">
        <v>1708</v>
      </c>
      <c r="B721" s="54" t="s">
        <v>1677</v>
      </c>
      <c r="C721" s="58" t="s">
        <v>1709</v>
      </c>
      <c r="D721" s="56" t="str">
        <f t="shared" si="2"/>
        <v>市</v>
      </c>
      <c r="E721" s="57">
        <v>318</v>
      </c>
      <c r="F721" s="160" t="s">
        <v>266</v>
      </c>
      <c r="G721" s="45"/>
      <c r="H721" s="45"/>
      <c r="I721" s="45"/>
      <c r="J721" s="45"/>
      <c r="K721" s="45"/>
      <c r="L721" s="45"/>
      <c r="M721" s="45"/>
    </row>
    <row r="722" spans="1:13" x14ac:dyDescent="0.25">
      <c r="A722" s="159" t="s">
        <v>1710</v>
      </c>
      <c r="B722" s="54" t="s">
        <v>1677</v>
      </c>
      <c r="C722" s="58" t="s">
        <v>1711</v>
      </c>
      <c r="D722" s="56" t="str">
        <f t="shared" si="2"/>
        <v>市</v>
      </c>
      <c r="E722" s="57">
        <v>229</v>
      </c>
      <c r="F722" s="160" t="s">
        <v>266</v>
      </c>
      <c r="G722" s="45"/>
      <c r="H722" s="45"/>
      <c r="I722" s="45"/>
      <c r="J722" s="45"/>
      <c r="K722" s="45"/>
      <c r="L722" s="45"/>
      <c r="M722" s="45"/>
    </row>
    <row r="723" spans="1:13" x14ac:dyDescent="0.25">
      <c r="A723" s="159" t="s">
        <v>1712</v>
      </c>
      <c r="B723" s="54" t="s">
        <v>1677</v>
      </c>
      <c r="C723" s="58" t="s">
        <v>1713</v>
      </c>
      <c r="D723" s="56" t="str">
        <f t="shared" si="2"/>
        <v>市</v>
      </c>
      <c r="E723" s="57">
        <v>143</v>
      </c>
      <c r="F723" s="160" t="s">
        <v>265</v>
      </c>
      <c r="G723" s="45"/>
      <c r="H723" s="45"/>
      <c r="I723" s="45"/>
      <c r="J723" s="45"/>
      <c r="K723" s="45"/>
      <c r="L723" s="45"/>
      <c r="M723" s="45"/>
    </row>
    <row r="724" spans="1:13" x14ac:dyDescent="0.25">
      <c r="A724" s="159" t="s">
        <v>1714</v>
      </c>
      <c r="B724" s="54" t="s">
        <v>1677</v>
      </c>
      <c r="C724" s="58" t="s">
        <v>1715</v>
      </c>
      <c r="D724" s="56" t="str">
        <f t="shared" si="2"/>
        <v>市</v>
      </c>
      <c r="E724" s="57">
        <v>248</v>
      </c>
      <c r="F724" s="160" t="s">
        <v>266</v>
      </c>
      <c r="G724" s="45"/>
      <c r="H724" s="45"/>
      <c r="I724" s="45"/>
      <c r="J724" s="45"/>
      <c r="K724" s="45"/>
      <c r="L724" s="45"/>
      <c r="M724" s="45"/>
    </row>
    <row r="725" spans="1:13" x14ac:dyDescent="0.25">
      <c r="A725" s="159" t="s">
        <v>1716</v>
      </c>
      <c r="B725" s="54" t="s">
        <v>1677</v>
      </c>
      <c r="C725" s="58" t="s">
        <v>1717</v>
      </c>
      <c r="D725" s="56" t="str">
        <f t="shared" si="2"/>
        <v>町</v>
      </c>
      <c r="E725" s="57">
        <v>106</v>
      </c>
      <c r="F725" s="160" t="s">
        <v>265</v>
      </c>
      <c r="G725" s="45"/>
      <c r="H725" s="45"/>
      <c r="I725" s="45"/>
      <c r="J725" s="45"/>
      <c r="K725" s="45"/>
      <c r="L725" s="45"/>
      <c r="M725" s="45"/>
    </row>
    <row r="726" spans="1:13" x14ac:dyDescent="0.25">
      <c r="A726" s="159" t="s">
        <v>1718</v>
      </c>
      <c r="B726" s="54" t="s">
        <v>1677</v>
      </c>
      <c r="C726" s="58" t="s">
        <v>1719</v>
      </c>
      <c r="D726" s="56" t="str">
        <f t="shared" si="2"/>
        <v>町</v>
      </c>
      <c r="E726" s="57">
        <v>163</v>
      </c>
      <c r="F726" s="160" t="s">
        <v>265</v>
      </c>
      <c r="G726" s="45"/>
      <c r="H726" s="45"/>
      <c r="I726" s="45"/>
      <c r="J726" s="45"/>
      <c r="K726" s="45"/>
      <c r="L726" s="45"/>
      <c r="M726" s="45"/>
    </row>
    <row r="727" spans="1:13" x14ac:dyDescent="0.25">
      <c r="A727" s="159" t="s">
        <v>1720</v>
      </c>
      <c r="B727" s="54" t="s">
        <v>1677</v>
      </c>
      <c r="C727" s="58" t="s">
        <v>1721</v>
      </c>
      <c r="D727" s="56" t="str">
        <f t="shared" si="2"/>
        <v>町</v>
      </c>
      <c r="E727" s="57">
        <v>99</v>
      </c>
      <c r="F727" s="160" t="s">
        <v>264</v>
      </c>
      <c r="G727" s="45"/>
      <c r="H727" s="45"/>
      <c r="I727" s="45"/>
      <c r="J727" s="45"/>
      <c r="K727" s="45"/>
      <c r="L727" s="45"/>
      <c r="M727" s="45"/>
    </row>
    <row r="728" spans="1:13" x14ac:dyDescent="0.25">
      <c r="A728" s="159" t="s">
        <v>1722</v>
      </c>
      <c r="B728" s="54" t="s">
        <v>1677</v>
      </c>
      <c r="C728" s="58" t="s">
        <v>1723</v>
      </c>
      <c r="D728" s="56" t="str">
        <f t="shared" si="2"/>
        <v>町</v>
      </c>
      <c r="E728" s="57">
        <v>86</v>
      </c>
      <c r="F728" s="160" t="s">
        <v>264</v>
      </c>
      <c r="G728" s="45"/>
      <c r="H728" s="45"/>
      <c r="I728" s="45"/>
      <c r="J728" s="45"/>
      <c r="K728" s="45"/>
      <c r="L728" s="45"/>
      <c r="M728" s="45"/>
    </row>
    <row r="729" spans="1:13" x14ac:dyDescent="0.25">
      <c r="A729" s="159" t="s">
        <v>1724</v>
      </c>
      <c r="B729" s="54" t="s">
        <v>1677</v>
      </c>
      <c r="C729" s="58" t="s">
        <v>1725</v>
      </c>
      <c r="D729" s="56" t="str">
        <f t="shared" si="2"/>
        <v>町</v>
      </c>
      <c r="E729" s="57">
        <v>52</v>
      </c>
      <c r="F729" s="160" t="s">
        <v>264</v>
      </c>
      <c r="G729" s="45"/>
      <c r="H729" s="45"/>
      <c r="I729" s="45"/>
      <c r="J729" s="45"/>
      <c r="K729" s="45"/>
      <c r="L729" s="45"/>
      <c r="M729" s="45"/>
    </row>
    <row r="730" spans="1:13" x14ac:dyDescent="0.25">
      <c r="A730" s="159" t="s">
        <v>1726</v>
      </c>
      <c r="B730" s="54" t="s">
        <v>1677</v>
      </c>
      <c r="C730" s="58" t="s">
        <v>1727</v>
      </c>
      <c r="D730" s="56" t="str">
        <f t="shared" si="2"/>
        <v>町</v>
      </c>
      <c r="E730" s="57">
        <v>62</v>
      </c>
      <c r="F730" s="160" t="s">
        <v>264</v>
      </c>
      <c r="G730" s="45"/>
      <c r="H730" s="45"/>
      <c r="I730" s="45"/>
      <c r="J730" s="45"/>
      <c r="K730" s="45"/>
      <c r="L730" s="45"/>
      <c r="M730" s="45"/>
    </row>
    <row r="731" spans="1:13" x14ac:dyDescent="0.25">
      <c r="A731" s="159" t="s">
        <v>1728</v>
      </c>
      <c r="B731" s="54" t="s">
        <v>1677</v>
      </c>
      <c r="C731" s="58" t="s">
        <v>1729</v>
      </c>
      <c r="D731" s="56" t="str">
        <f t="shared" si="2"/>
        <v>町</v>
      </c>
      <c r="E731" s="57">
        <v>62</v>
      </c>
      <c r="F731" s="160" t="s">
        <v>264</v>
      </c>
      <c r="G731" s="45"/>
      <c r="H731" s="45"/>
      <c r="I731" s="45"/>
      <c r="J731" s="45"/>
      <c r="K731" s="45"/>
      <c r="L731" s="45"/>
      <c r="M731" s="45"/>
    </row>
    <row r="732" spans="1:13" x14ac:dyDescent="0.25">
      <c r="A732" s="159" t="s">
        <v>1730</v>
      </c>
      <c r="B732" s="54" t="s">
        <v>1677</v>
      </c>
      <c r="C732" s="58" t="s">
        <v>1731</v>
      </c>
      <c r="D732" s="56" t="str">
        <f t="shared" si="2"/>
        <v>町</v>
      </c>
      <c r="E732" s="57">
        <v>70</v>
      </c>
      <c r="F732" s="160" t="s">
        <v>264</v>
      </c>
      <c r="G732" s="45"/>
      <c r="H732" s="45"/>
      <c r="I732" s="45"/>
      <c r="J732" s="45"/>
      <c r="K732" s="45"/>
      <c r="L732" s="45"/>
      <c r="M732" s="45"/>
    </row>
    <row r="733" spans="1:13" x14ac:dyDescent="0.25">
      <c r="A733" s="159" t="s">
        <v>1732</v>
      </c>
      <c r="B733" s="54" t="s">
        <v>1677</v>
      </c>
      <c r="C733" s="58" t="s">
        <v>1733</v>
      </c>
      <c r="D733" s="56" t="str">
        <f t="shared" si="2"/>
        <v>町</v>
      </c>
      <c r="E733" s="57">
        <v>59</v>
      </c>
      <c r="F733" s="160" t="s">
        <v>264</v>
      </c>
      <c r="G733" s="45"/>
      <c r="H733" s="45"/>
      <c r="I733" s="45"/>
      <c r="J733" s="45"/>
      <c r="K733" s="45"/>
      <c r="L733" s="45"/>
      <c r="M733" s="45"/>
    </row>
    <row r="734" spans="1:13" x14ac:dyDescent="0.25">
      <c r="A734" s="159" t="s">
        <v>1734</v>
      </c>
      <c r="B734" s="54" t="s">
        <v>1677</v>
      </c>
      <c r="C734" s="58" t="s">
        <v>1735</v>
      </c>
      <c r="D734" s="56" t="str">
        <f t="shared" si="2"/>
        <v>町</v>
      </c>
      <c r="E734" s="57">
        <v>131</v>
      </c>
      <c r="F734" s="160" t="s">
        <v>265</v>
      </c>
      <c r="G734" s="45"/>
      <c r="H734" s="45"/>
      <c r="I734" s="45"/>
      <c r="J734" s="45"/>
      <c r="K734" s="45"/>
      <c r="L734" s="45"/>
      <c r="M734" s="45"/>
    </row>
    <row r="735" spans="1:13" x14ac:dyDescent="0.25">
      <c r="A735" s="159" t="s">
        <v>1736</v>
      </c>
      <c r="B735" s="54" t="s">
        <v>1677</v>
      </c>
      <c r="C735" s="58" t="s">
        <v>1737</v>
      </c>
      <c r="D735" s="56" t="str">
        <f t="shared" si="2"/>
        <v>町</v>
      </c>
      <c r="E735" s="57">
        <v>49</v>
      </c>
      <c r="F735" s="160" t="s">
        <v>264</v>
      </c>
      <c r="G735" s="45"/>
      <c r="H735" s="45"/>
      <c r="I735" s="45"/>
      <c r="J735" s="45"/>
      <c r="K735" s="45"/>
      <c r="L735" s="45"/>
      <c r="M735" s="45"/>
    </row>
    <row r="736" spans="1:13" x14ac:dyDescent="0.25">
      <c r="A736" s="159" t="s">
        <v>1738</v>
      </c>
      <c r="B736" s="54" t="s">
        <v>1677</v>
      </c>
      <c r="C736" s="58" t="s">
        <v>1739</v>
      </c>
      <c r="D736" s="56" t="str">
        <f t="shared" si="2"/>
        <v>町</v>
      </c>
      <c r="E736" s="57">
        <v>91</v>
      </c>
      <c r="F736" s="160" t="s">
        <v>264</v>
      </c>
      <c r="G736" s="45"/>
      <c r="H736" s="45"/>
      <c r="I736" s="45"/>
      <c r="J736" s="45"/>
      <c r="K736" s="45"/>
      <c r="L736" s="45"/>
      <c r="M736" s="45"/>
    </row>
    <row r="737" spans="1:13" x14ac:dyDescent="0.25">
      <c r="A737" s="159" t="s">
        <v>1740</v>
      </c>
      <c r="B737" s="54" t="s">
        <v>1677</v>
      </c>
      <c r="C737" s="58" t="s">
        <v>1741</v>
      </c>
      <c r="D737" s="56" t="str">
        <f t="shared" si="2"/>
        <v>町</v>
      </c>
      <c r="E737" s="57">
        <v>123</v>
      </c>
      <c r="F737" s="160" t="s">
        <v>265</v>
      </c>
      <c r="G737" s="45"/>
      <c r="H737" s="45"/>
      <c r="I737" s="45"/>
      <c r="J737" s="45"/>
      <c r="K737" s="45"/>
      <c r="L737" s="45"/>
      <c r="M737" s="45"/>
    </row>
    <row r="738" spans="1:13" x14ac:dyDescent="0.25">
      <c r="A738" s="159" t="s">
        <v>1742</v>
      </c>
      <c r="B738" s="54" t="s">
        <v>1677</v>
      </c>
      <c r="C738" s="58" t="s">
        <v>1743</v>
      </c>
      <c r="D738" s="56" t="str">
        <f t="shared" si="2"/>
        <v>村</v>
      </c>
      <c r="E738" s="57">
        <v>34</v>
      </c>
      <c r="F738" s="160" t="s">
        <v>264</v>
      </c>
      <c r="G738" s="45"/>
      <c r="H738" s="45"/>
      <c r="I738" s="45"/>
      <c r="J738" s="45"/>
      <c r="K738" s="45"/>
      <c r="L738" s="45"/>
      <c r="M738" s="45"/>
    </row>
    <row r="739" spans="1:13" x14ac:dyDescent="0.25">
      <c r="A739" s="158" t="s">
        <v>1744</v>
      </c>
      <c r="B739" s="61" t="s">
        <v>1745</v>
      </c>
      <c r="C739" s="55" t="s">
        <v>1745</v>
      </c>
      <c r="D739" s="56" t="str">
        <f t="shared" si="2"/>
        <v>県</v>
      </c>
      <c r="E739" s="57">
        <v>4263</v>
      </c>
      <c r="F739" s="157" t="s">
        <v>267</v>
      </c>
      <c r="G739" s="45"/>
      <c r="H739" s="45"/>
      <c r="I739" s="45"/>
      <c r="J739" s="45"/>
      <c r="K739" s="45"/>
      <c r="L739" s="45"/>
      <c r="M739" s="45"/>
    </row>
    <row r="740" spans="1:13" x14ac:dyDescent="0.25">
      <c r="A740" s="158" t="s">
        <v>1746</v>
      </c>
      <c r="B740" s="61" t="s">
        <v>1745</v>
      </c>
      <c r="C740" s="55" t="s">
        <v>1747</v>
      </c>
      <c r="D740" s="56" t="str">
        <f t="shared" si="2"/>
        <v>市</v>
      </c>
      <c r="E740" s="57">
        <v>1712</v>
      </c>
      <c r="F740" s="157" t="s">
        <v>267</v>
      </c>
      <c r="G740" s="45"/>
      <c r="H740" s="45"/>
      <c r="I740" s="45"/>
      <c r="J740" s="45"/>
      <c r="K740" s="45"/>
      <c r="L740" s="45"/>
      <c r="M740" s="45"/>
    </row>
    <row r="741" spans="1:13" x14ac:dyDescent="0.25">
      <c r="A741" s="159" t="s">
        <v>1748</v>
      </c>
      <c r="B741" s="54" t="s">
        <v>1745</v>
      </c>
      <c r="C741" s="58" t="s">
        <v>1749</v>
      </c>
      <c r="D741" s="56" t="str">
        <f t="shared" si="2"/>
        <v>市</v>
      </c>
      <c r="E741" s="57">
        <v>976</v>
      </c>
      <c r="F741" s="160" t="s">
        <v>266</v>
      </c>
      <c r="G741" s="45"/>
      <c r="H741" s="45"/>
      <c r="I741" s="45"/>
      <c r="J741" s="45"/>
      <c r="K741" s="45"/>
      <c r="L741" s="45"/>
      <c r="M741" s="45"/>
    </row>
    <row r="742" spans="1:13" x14ac:dyDescent="0.25">
      <c r="A742" s="159" t="s">
        <v>1750</v>
      </c>
      <c r="B742" s="54" t="s">
        <v>1745</v>
      </c>
      <c r="C742" s="58" t="s">
        <v>1751</v>
      </c>
      <c r="D742" s="56" t="str">
        <f t="shared" si="2"/>
        <v>市</v>
      </c>
      <c r="E742" s="57">
        <v>244</v>
      </c>
      <c r="F742" s="160" t="s">
        <v>266</v>
      </c>
      <c r="G742" s="45"/>
      <c r="H742" s="45"/>
      <c r="I742" s="45"/>
      <c r="J742" s="45"/>
      <c r="K742" s="45"/>
      <c r="L742" s="45"/>
      <c r="M742" s="45"/>
    </row>
    <row r="743" spans="1:13" x14ac:dyDescent="0.25">
      <c r="A743" s="159" t="s">
        <v>1752</v>
      </c>
      <c r="B743" s="54" t="s">
        <v>1745</v>
      </c>
      <c r="C743" s="58" t="s">
        <v>1753</v>
      </c>
      <c r="D743" s="56" t="str">
        <f t="shared" si="2"/>
        <v>市</v>
      </c>
      <c r="E743" s="57">
        <v>313</v>
      </c>
      <c r="F743" s="160" t="s">
        <v>266</v>
      </c>
      <c r="G743" s="45"/>
      <c r="H743" s="45"/>
      <c r="I743" s="45"/>
      <c r="J743" s="45"/>
      <c r="K743" s="45"/>
      <c r="L743" s="45"/>
      <c r="M743" s="45"/>
    </row>
    <row r="744" spans="1:13" x14ac:dyDescent="0.25">
      <c r="A744" s="159" t="s">
        <v>1754</v>
      </c>
      <c r="B744" s="54" t="s">
        <v>1745</v>
      </c>
      <c r="C744" s="58" t="s">
        <v>1755</v>
      </c>
      <c r="D744" s="56" t="str">
        <f t="shared" si="2"/>
        <v>市</v>
      </c>
      <c r="E744" s="57">
        <v>351</v>
      </c>
      <c r="F744" s="160" t="s">
        <v>266</v>
      </c>
      <c r="G744" s="45"/>
      <c r="H744" s="45"/>
      <c r="I744" s="45"/>
      <c r="J744" s="45"/>
      <c r="K744" s="45"/>
      <c r="L744" s="45"/>
      <c r="M744" s="45"/>
    </row>
    <row r="745" spans="1:13" x14ac:dyDescent="0.25">
      <c r="A745" s="159" t="s">
        <v>1756</v>
      </c>
      <c r="B745" s="54" t="s">
        <v>1745</v>
      </c>
      <c r="C745" s="58" t="s">
        <v>1757</v>
      </c>
      <c r="D745" s="56" t="str">
        <f t="shared" si="2"/>
        <v>市</v>
      </c>
      <c r="E745" s="57">
        <v>138</v>
      </c>
      <c r="F745" s="160" t="s">
        <v>265</v>
      </c>
      <c r="G745" s="45"/>
      <c r="H745" s="45"/>
      <c r="I745" s="45"/>
      <c r="J745" s="45"/>
      <c r="K745" s="45"/>
      <c r="L745" s="45"/>
      <c r="M745" s="45"/>
    </row>
    <row r="746" spans="1:13" x14ac:dyDescent="0.25">
      <c r="A746" s="159" t="s">
        <v>1758</v>
      </c>
      <c r="B746" s="54" t="s">
        <v>1745</v>
      </c>
      <c r="C746" s="58" t="s">
        <v>1759</v>
      </c>
      <c r="D746" s="56" t="str">
        <f t="shared" si="2"/>
        <v>市</v>
      </c>
      <c r="E746" s="57">
        <v>87</v>
      </c>
      <c r="F746" s="160" t="s">
        <v>264</v>
      </c>
      <c r="G746" s="45"/>
      <c r="H746" s="45"/>
      <c r="I746" s="45"/>
      <c r="J746" s="45"/>
      <c r="K746" s="45"/>
      <c r="L746" s="45"/>
      <c r="M746" s="45"/>
    </row>
    <row r="747" spans="1:13" x14ac:dyDescent="0.25">
      <c r="A747" s="159" t="s">
        <v>1760</v>
      </c>
      <c r="B747" s="54" t="s">
        <v>1745</v>
      </c>
      <c r="C747" s="58" t="s">
        <v>1761</v>
      </c>
      <c r="D747" s="56" t="str">
        <f t="shared" si="2"/>
        <v>市</v>
      </c>
      <c r="E747" s="57">
        <v>237</v>
      </c>
      <c r="F747" s="160" t="s">
        <v>266</v>
      </c>
      <c r="G747" s="45"/>
      <c r="H747" s="45"/>
      <c r="I747" s="45"/>
      <c r="J747" s="45"/>
      <c r="K747" s="45"/>
      <c r="L747" s="45"/>
      <c r="M747" s="45"/>
    </row>
    <row r="748" spans="1:13" x14ac:dyDescent="0.25">
      <c r="A748" s="159" t="s">
        <v>1762</v>
      </c>
      <c r="B748" s="54" t="s">
        <v>1745</v>
      </c>
      <c r="C748" s="58" t="s">
        <v>1763</v>
      </c>
      <c r="D748" s="56" t="str">
        <f t="shared" si="2"/>
        <v>市</v>
      </c>
      <c r="E748" s="57">
        <v>137</v>
      </c>
      <c r="F748" s="160" t="s">
        <v>265</v>
      </c>
      <c r="G748" s="45"/>
      <c r="H748" s="45"/>
      <c r="I748" s="45"/>
      <c r="J748" s="45"/>
      <c r="K748" s="45"/>
      <c r="L748" s="45"/>
      <c r="M748" s="45"/>
    </row>
    <row r="749" spans="1:13" x14ac:dyDescent="0.25">
      <c r="A749" s="159" t="s">
        <v>1764</v>
      </c>
      <c r="B749" s="54" t="s">
        <v>1745</v>
      </c>
      <c r="C749" s="58" t="s">
        <v>1765</v>
      </c>
      <c r="D749" s="56" t="str">
        <f t="shared" si="2"/>
        <v>市</v>
      </c>
      <c r="E749" s="57">
        <v>274</v>
      </c>
      <c r="F749" s="160" t="s">
        <v>266</v>
      </c>
      <c r="G749" s="45"/>
      <c r="H749" s="45"/>
      <c r="I749" s="45"/>
      <c r="J749" s="45"/>
      <c r="K749" s="45"/>
      <c r="L749" s="45"/>
      <c r="M749" s="45"/>
    </row>
    <row r="750" spans="1:13" x14ac:dyDescent="0.25">
      <c r="A750" s="159" t="s">
        <v>1766</v>
      </c>
      <c r="B750" s="54" t="s">
        <v>1745</v>
      </c>
      <c r="C750" s="58" t="s">
        <v>1767</v>
      </c>
      <c r="D750" s="56" t="str">
        <f t="shared" si="2"/>
        <v>市</v>
      </c>
      <c r="E750" s="57">
        <v>236</v>
      </c>
      <c r="F750" s="160" t="s">
        <v>266</v>
      </c>
      <c r="G750" s="45"/>
      <c r="H750" s="45"/>
      <c r="I750" s="45"/>
      <c r="J750" s="45"/>
      <c r="K750" s="45"/>
      <c r="L750" s="45"/>
      <c r="M750" s="45"/>
    </row>
    <row r="751" spans="1:13" x14ac:dyDescent="0.25">
      <c r="A751" s="159" t="s">
        <v>1768</v>
      </c>
      <c r="B751" s="54" t="s">
        <v>1745</v>
      </c>
      <c r="C751" s="58" t="s">
        <v>1769</v>
      </c>
      <c r="D751" s="56" t="str">
        <f t="shared" si="2"/>
        <v>市</v>
      </c>
      <c r="E751" s="57">
        <v>198</v>
      </c>
      <c r="F751" s="160" t="s">
        <v>265</v>
      </c>
      <c r="G751" s="45"/>
      <c r="H751" s="45"/>
      <c r="I751" s="45"/>
      <c r="J751" s="45"/>
      <c r="K751" s="45"/>
      <c r="L751" s="45"/>
      <c r="M751" s="45"/>
    </row>
    <row r="752" spans="1:13" x14ac:dyDescent="0.25">
      <c r="A752" s="159" t="s">
        <v>1770</v>
      </c>
      <c r="B752" s="54" t="s">
        <v>1745</v>
      </c>
      <c r="C752" s="58" t="s">
        <v>1771</v>
      </c>
      <c r="D752" s="56" t="str">
        <f t="shared" si="2"/>
        <v>市</v>
      </c>
      <c r="E752" s="57">
        <v>142</v>
      </c>
      <c r="F752" s="160" t="s">
        <v>265</v>
      </c>
      <c r="G752" s="45"/>
      <c r="H752" s="45"/>
      <c r="I752" s="45"/>
      <c r="J752" s="45"/>
      <c r="K752" s="45"/>
      <c r="L752" s="45"/>
      <c r="M752" s="45"/>
    </row>
    <row r="753" spans="1:13" x14ac:dyDescent="0.25">
      <c r="A753" s="159" t="s">
        <v>1772</v>
      </c>
      <c r="B753" s="54" t="s">
        <v>1745</v>
      </c>
      <c r="C753" s="58" t="s">
        <v>1773</v>
      </c>
      <c r="D753" s="56" t="str">
        <f t="shared" si="2"/>
        <v>市</v>
      </c>
      <c r="E753" s="57">
        <v>168</v>
      </c>
      <c r="F753" s="160" t="s">
        <v>265</v>
      </c>
      <c r="G753" s="45"/>
      <c r="H753" s="45"/>
      <c r="I753" s="45"/>
      <c r="J753" s="45"/>
      <c r="K753" s="45"/>
      <c r="L753" s="45"/>
      <c r="M753" s="45"/>
    </row>
    <row r="754" spans="1:13" x14ac:dyDescent="0.25">
      <c r="A754" s="159" t="s">
        <v>1774</v>
      </c>
      <c r="B754" s="54" t="s">
        <v>1745</v>
      </c>
      <c r="C754" s="58" t="s">
        <v>1775</v>
      </c>
      <c r="D754" s="56" t="str">
        <f t="shared" si="2"/>
        <v>市</v>
      </c>
      <c r="E754" s="57">
        <v>765</v>
      </c>
      <c r="F754" s="160" t="s">
        <v>266</v>
      </c>
      <c r="G754" s="45"/>
      <c r="H754" s="45"/>
      <c r="I754" s="45"/>
      <c r="J754" s="45"/>
      <c r="K754" s="45"/>
      <c r="L754" s="45"/>
      <c r="M754" s="45"/>
    </row>
    <row r="755" spans="1:13" x14ac:dyDescent="0.25">
      <c r="A755" s="159" t="s">
        <v>1776</v>
      </c>
      <c r="B755" s="54" t="s">
        <v>1745</v>
      </c>
      <c r="C755" s="58" t="s">
        <v>1777</v>
      </c>
      <c r="D755" s="56" t="str">
        <f t="shared" si="2"/>
        <v>市</v>
      </c>
      <c r="E755" s="57">
        <v>170</v>
      </c>
      <c r="F755" s="160" t="s">
        <v>265</v>
      </c>
      <c r="G755" s="45"/>
      <c r="H755" s="45"/>
      <c r="I755" s="45"/>
      <c r="J755" s="45"/>
      <c r="K755" s="45"/>
      <c r="L755" s="45"/>
      <c r="M755" s="45"/>
    </row>
    <row r="756" spans="1:13" x14ac:dyDescent="0.25">
      <c r="A756" s="159" t="s">
        <v>1778</v>
      </c>
      <c r="B756" s="54" t="s">
        <v>1745</v>
      </c>
      <c r="C756" s="58" t="s">
        <v>1779</v>
      </c>
      <c r="D756" s="56" t="str">
        <f t="shared" si="2"/>
        <v>市</v>
      </c>
      <c r="E756" s="57">
        <v>314</v>
      </c>
      <c r="F756" s="160" t="s">
        <v>266</v>
      </c>
      <c r="G756" s="45"/>
      <c r="H756" s="45"/>
      <c r="I756" s="45"/>
      <c r="J756" s="45"/>
      <c r="K756" s="45"/>
      <c r="L756" s="45"/>
      <c r="M756" s="45"/>
    </row>
    <row r="757" spans="1:13" x14ac:dyDescent="0.25">
      <c r="A757" s="159" t="s">
        <v>1780</v>
      </c>
      <c r="B757" s="54" t="s">
        <v>1745</v>
      </c>
      <c r="C757" s="58" t="s">
        <v>1781</v>
      </c>
      <c r="D757" s="56" t="str">
        <f t="shared" si="2"/>
        <v>市</v>
      </c>
      <c r="E757" s="57">
        <v>158</v>
      </c>
      <c r="F757" s="160" t="s">
        <v>265</v>
      </c>
      <c r="G757" s="45"/>
      <c r="H757" s="45"/>
      <c r="I757" s="45"/>
      <c r="J757" s="45"/>
      <c r="K757" s="45"/>
      <c r="L757" s="45"/>
      <c r="M757" s="45"/>
    </row>
    <row r="758" spans="1:13" x14ac:dyDescent="0.25">
      <c r="A758" s="159" t="s">
        <v>1782</v>
      </c>
      <c r="B758" s="54" t="s">
        <v>1745</v>
      </c>
      <c r="C758" s="58" t="s">
        <v>1783</v>
      </c>
      <c r="D758" s="56" t="str">
        <f t="shared" si="2"/>
        <v>市</v>
      </c>
      <c r="E758" s="57">
        <v>197</v>
      </c>
      <c r="F758" s="160" t="s">
        <v>265</v>
      </c>
      <c r="G758" s="45"/>
      <c r="H758" s="45"/>
      <c r="I758" s="45"/>
      <c r="J758" s="45"/>
      <c r="K758" s="45"/>
      <c r="L758" s="45"/>
      <c r="M758" s="45"/>
    </row>
    <row r="759" spans="1:13" x14ac:dyDescent="0.25">
      <c r="A759" s="159" t="s">
        <v>1784</v>
      </c>
      <c r="B759" s="54" t="s">
        <v>1745</v>
      </c>
      <c r="C759" s="58" t="s">
        <v>1785</v>
      </c>
      <c r="D759" s="56" t="str">
        <f t="shared" si="2"/>
        <v>市</v>
      </c>
      <c r="E759" s="57">
        <v>141</v>
      </c>
      <c r="F759" s="160" t="s">
        <v>265</v>
      </c>
      <c r="G759" s="45"/>
      <c r="H759" s="45"/>
      <c r="I759" s="45"/>
      <c r="J759" s="45"/>
      <c r="K759" s="45"/>
      <c r="L759" s="45"/>
      <c r="M759" s="45"/>
    </row>
    <row r="760" spans="1:13" x14ac:dyDescent="0.25">
      <c r="A760" s="159" t="s">
        <v>1786</v>
      </c>
      <c r="B760" s="54" t="s">
        <v>1745</v>
      </c>
      <c r="C760" s="58" t="s">
        <v>1787</v>
      </c>
      <c r="D760" s="56" t="str">
        <f t="shared" si="2"/>
        <v>町</v>
      </c>
      <c r="E760" s="57">
        <v>69</v>
      </c>
      <c r="F760" s="160" t="s">
        <v>264</v>
      </c>
      <c r="G760" s="45"/>
      <c r="H760" s="45"/>
      <c r="I760" s="45"/>
      <c r="J760" s="45"/>
      <c r="K760" s="45"/>
      <c r="L760" s="45"/>
      <c r="M760" s="45"/>
    </row>
    <row r="761" spans="1:13" x14ac:dyDescent="0.25">
      <c r="A761" s="159" t="s">
        <v>1788</v>
      </c>
      <c r="B761" s="54" t="s">
        <v>1745</v>
      </c>
      <c r="C761" s="58" t="s">
        <v>1789</v>
      </c>
      <c r="D761" s="56" t="str">
        <f t="shared" si="2"/>
        <v>村</v>
      </c>
      <c r="E761" s="57">
        <v>46</v>
      </c>
      <c r="F761" s="160" t="s">
        <v>264</v>
      </c>
      <c r="G761" s="45"/>
      <c r="H761" s="45"/>
      <c r="I761" s="45"/>
      <c r="J761" s="45"/>
      <c r="K761" s="45"/>
      <c r="L761" s="45"/>
      <c r="M761" s="45"/>
    </row>
    <row r="762" spans="1:13" x14ac:dyDescent="0.25">
      <c r="A762" s="159" t="s">
        <v>1790</v>
      </c>
      <c r="B762" s="54" t="s">
        <v>1745</v>
      </c>
      <c r="C762" s="58" t="s">
        <v>1791</v>
      </c>
      <c r="D762" s="56" t="str">
        <f t="shared" si="2"/>
        <v>町</v>
      </c>
      <c r="E762" s="57">
        <v>47</v>
      </c>
      <c r="F762" s="160" t="s">
        <v>264</v>
      </c>
      <c r="G762" s="45"/>
      <c r="H762" s="45"/>
      <c r="I762" s="45"/>
      <c r="J762" s="45"/>
      <c r="K762" s="45"/>
      <c r="L762" s="45"/>
      <c r="M762" s="45"/>
    </row>
    <row r="763" spans="1:13" x14ac:dyDescent="0.25">
      <c r="A763" s="159" t="s">
        <v>1792</v>
      </c>
      <c r="B763" s="54" t="s">
        <v>1745</v>
      </c>
      <c r="C763" s="58" t="s">
        <v>1793</v>
      </c>
      <c r="D763" s="56" t="str">
        <f t="shared" si="2"/>
        <v>町</v>
      </c>
      <c r="E763" s="57">
        <v>98</v>
      </c>
      <c r="F763" s="160" t="s">
        <v>264</v>
      </c>
      <c r="G763" s="45"/>
      <c r="H763" s="45"/>
      <c r="I763" s="45"/>
      <c r="J763" s="45"/>
      <c r="K763" s="45"/>
      <c r="L763" s="45"/>
      <c r="M763" s="45"/>
    </row>
    <row r="764" spans="1:13" x14ac:dyDescent="0.25">
      <c r="A764" s="159" t="s">
        <v>1794</v>
      </c>
      <c r="B764" s="54" t="s">
        <v>1745</v>
      </c>
      <c r="C764" s="58" t="s">
        <v>1795</v>
      </c>
      <c r="D764" s="56" t="str">
        <f t="shared" si="2"/>
        <v>町</v>
      </c>
      <c r="E764" s="57">
        <v>39</v>
      </c>
      <c r="F764" s="160" t="s">
        <v>264</v>
      </c>
      <c r="G764" s="45"/>
      <c r="H764" s="45"/>
      <c r="I764" s="45"/>
      <c r="J764" s="45"/>
      <c r="K764" s="45"/>
      <c r="L764" s="45"/>
      <c r="M764" s="45"/>
    </row>
    <row r="765" spans="1:13" x14ac:dyDescent="0.25">
      <c r="A765" s="159" t="s">
        <v>1796</v>
      </c>
      <c r="B765" s="54" t="s">
        <v>1745</v>
      </c>
      <c r="C765" s="58" t="s">
        <v>1797</v>
      </c>
      <c r="D765" s="56" t="str">
        <f t="shared" si="2"/>
        <v>町</v>
      </c>
      <c r="E765" s="57">
        <v>60</v>
      </c>
      <c r="F765" s="160" t="s">
        <v>264</v>
      </c>
      <c r="G765" s="45"/>
      <c r="H765" s="45"/>
      <c r="I765" s="45"/>
      <c r="J765" s="45"/>
      <c r="K765" s="45"/>
      <c r="L765" s="45"/>
      <c r="M765" s="45"/>
    </row>
    <row r="766" spans="1:13" x14ac:dyDescent="0.25">
      <c r="A766" s="159" t="s">
        <v>1798</v>
      </c>
      <c r="B766" s="54" t="s">
        <v>1745</v>
      </c>
      <c r="C766" s="58" t="s">
        <v>1799</v>
      </c>
      <c r="D766" s="56" t="str">
        <f t="shared" si="2"/>
        <v>町</v>
      </c>
      <c r="E766" s="57">
        <v>52</v>
      </c>
      <c r="F766" s="160" t="s">
        <v>264</v>
      </c>
      <c r="G766" s="45"/>
      <c r="H766" s="45"/>
      <c r="I766" s="45"/>
      <c r="J766" s="45"/>
      <c r="K766" s="45"/>
      <c r="L766" s="45"/>
      <c r="M766" s="45"/>
    </row>
    <row r="767" spans="1:13" x14ac:dyDescent="0.25">
      <c r="A767" s="159" t="s">
        <v>1800</v>
      </c>
      <c r="B767" s="54" t="s">
        <v>1745</v>
      </c>
      <c r="C767" s="58" t="s">
        <v>1801</v>
      </c>
      <c r="D767" s="56" t="str">
        <f t="shared" si="2"/>
        <v>村</v>
      </c>
      <c r="E767" s="57">
        <v>41</v>
      </c>
      <c r="F767" s="160" t="s">
        <v>264</v>
      </c>
      <c r="G767" s="45"/>
      <c r="H767" s="45"/>
      <c r="I767" s="45"/>
      <c r="J767" s="45"/>
      <c r="K767" s="45"/>
      <c r="L767" s="45"/>
      <c r="M767" s="45"/>
    </row>
    <row r="768" spans="1:13" x14ac:dyDescent="0.25">
      <c r="A768" s="159" t="s">
        <v>1802</v>
      </c>
      <c r="B768" s="54" t="s">
        <v>1745</v>
      </c>
      <c r="C768" s="58" t="s">
        <v>1803</v>
      </c>
      <c r="D768" s="56" t="str">
        <f t="shared" ref="D768:D1022" si="3">RIGHT(C768)</f>
        <v>村</v>
      </c>
      <c r="E768" s="57">
        <v>53</v>
      </c>
      <c r="F768" s="160" t="s">
        <v>264</v>
      </c>
      <c r="G768" s="45"/>
      <c r="H768" s="45"/>
      <c r="I768" s="45"/>
      <c r="J768" s="45"/>
      <c r="K768" s="45"/>
      <c r="L768" s="45"/>
      <c r="M768" s="45"/>
    </row>
    <row r="769" spans="1:13" x14ac:dyDescent="0.25">
      <c r="A769" s="159" t="s">
        <v>1804</v>
      </c>
      <c r="B769" s="54" t="s">
        <v>1745</v>
      </c>
      <c r="C769" s="58" t="s">
        <v>1805</v>
      </c>
      <c r="D769" s="56" t="str">
        <f t="shared" si="3"/>
        <v>村</v>
      </c>
      <c r="E769" s="57">
        <v>10</v>
      </c>
      <c r="F769" s="160" t="s">
        <v>264</v>
      </c>
      <c r="G769" s="45"/>
      <c r="H769" s="45"/>
      <c r="I769" s="45"/>
      <c r="J769" s="45"/>
      <c r="K769" s="45"/>
      <c r="L769" s="45"/>
      <c r="M769" s="45"/>
    </row>
    <row r="770" spans="1:13" x14ac:dyDescent="0.25">
      <c r="A770" s="158" t="s">
        <v>1806</v>
      </c>
      <c r="B770" s="61" t="s">
        <v>1807</v>
      </c>
      <c r="C770" s="55" t="s">
        <v>1807</v>
      </c>
      <c r="D770" s="56" t="str">
        <f t="shared" si="3"/>
        <v>県</v>
      </c>
      <c r="E770" s="57">
        <v>2448</v>
      </c>
      <c r="F770" s="157" t="s">
        <v>267</v>
      </c>
      <c r="G770" s="45"/>
      <c r="H770" s="45"/>
      <c r="I770" s="45"/>
      <c r="J770" s="45"/>
      <c r="K770" s="45"/>
      <c r="L770" s="45"/>
      <c r="M770" s="45"/>
    </row>
    <row r="771" spans="1:13" x14ac:dyDescent="0.25">
      <c r="A771" s="159" t="s">
        <v>1808</v>
      </c>
      <c r="B771" s="54" t="s">
        <v>1807</v>
      </c>
      <c r="C771" s="58" t="s">
        <v>1809</v>
      </c>
      <c r="D771" s="56" t="str">
        <f t="shared" si="3"/>
        <v>市</v>
      </c>
      <c r="E771" s="57">
        <v>1076</v>
      </c>
      <c r="F771" s="157" t="s">
        <v>267</v>
      </c>
      <c r="G771" s="45"/>
      <c r="H771" s="45"/>
      <c r="I771" s="45"/>
      <c r="J771" s="45"/>
      <c r="K771" s="45"/>
      <c r="L771" s="45"/>
      <c r="M771" s="45"/>
    </row>
    <row r="772" spans="1:13" x14ac:dyDescent="0.25">
      <c r="A772" s="159" t="s">
        <v>1810</v>
      </c>
      <c r="B772" s="54" t="s">
        <v>1807</v>
      </c>
      <c r="C772" s="58" t="s">
        <v>1811</v>
      </c>
      <c r="D772" s="56" t="str">
        <f t="shared" si="3"/>
        <v>市</v>
      </c>
      <c r="E772" s="57">
        <v>432</v>
      </c>
      <c r="F772" s="160" t="s">
        <v>266</v>
      </c>
      <c r="G772" s="45"/>
      <c r="H772" s="45"/>
      <c r="I772" s="45"/>
      <c r="J772" s="45"/>
      <c r="K772" s="45"/>
      <c r="L772" s="45"/>
      <c r="M772" s="45"/>
    </row>
    <row r="773" spans="1:13" x14ac:dyDescent="0.25">
      <c r="A773" s="159" t="s">
        <v>1812</v>
      </c>
      <c r="B773" s="54" t="s">
        <v>1807</v>
      </c>
      <c r="C773" s="58" t="s">
        <v>1813</v>
      </c>
      <c r="D773" s="56" t="str">
        <f t="shared" si="3"/>
        <v>市</v>
      </c>
      <c r="E773" s="57">
        <v>155</v>
      </c>
      <c r="F773" s="160" t="s">
        <v>265</v>
      </c>
      <c r="G773" s="45"/>
      <c r="H773" s="45"/>
      <c r="I773" s="45"/>
      <c r="J773" s="45"/>
      <c r="K773" s="45"/>
      <c r="L773" s="45"/>
      <c r="M773" s="45"/>
    </row>
    <row r="774" spans="1:13" x14ac:dyDescent="0.25">
      <c r="A774" s="159" t="s">
        <v>1814</v>
      </c>
      <c r="B774" s="54" t="s">
        <v>1807</v>
      </c>
      <c r="C774" s="58" t="s">
        <v>1815</v>
      </c>
      <c r="D774" s="56" t="str">
        <f t="shared" si="3"/>
        <v>市</v>
      </c>
      <c r="E774" s="57">
        <v>174</v>
      </c>
      <c r="F774" s="160" t="s">
        <v>265</v>
      </c>
      <c r="G774" s="45"/>
      <c r="H774" s="45"/>
      <c r="I774" s="45"/>
      <c r="J774" s="45"/>
      <c r="K774" s="45"/>
      <c r="L774" s="45"/>
      <c r="M774" s="45"/>
    </row>
    <row r="775" spans="1:13" x14ac:dyDescent="0.25">
      <c r="A775" s="159" t="s">
        <v>1816</v>
      </c>
      <c r="B775" s="54" t="s">
        <v>1807</v>
      </c>
      <c r="C775" s="58" t="s">
        <v>1817</v>
      </c>
      <c r="D775" s="56" t="str">
        <f t="shared" si="3"/>
        <v>市</v>
      </c>
      <c r="E775" s="57">
        <v>97</v>
      </c>
      <c r="F775" s="160" t="s">
        <v>264</v>
      </c>
      <c r="G775" s="45"/>
      <c r="H775" s="45"/>
      <c r="I775" s="45"/>
      <c r="J775" s="45"/>
      <c r="K775" s="45"/>
      <c r="L775" s="45"/>
      <c r="M775" s="45"/>
    </row>
    <row r="776" spans="1:13" x14ac:dyDescent="0.25">
      <c r="A776" s="159" t="s">
        <v>1818</v>
      </c>
      <c r="B776" s="54" t="s">
        <v>1807</v>
      </c>
      <c r="C776" s="58" t="s">
        <v>1819</v>
      </c>
      <c r="D776" s="56" t="str">
        <f t="shared" si="3"/>
        <v>市</v>
      </c>
      <c r="E776" s="57">
        <v>146</v>
      </c>
      <c r="F776" s="160" t="s">
        <v>265</v>
      </c>
      <c r="G776" s="45"/>
      <c r="H776" s="45"/>
      <c r="I776" s="45"/>
      <c r="J776" s="45"/>
      <c r="K776" s="45"/>
      <c r="L776" s="45"/>
      <c r="M776" s="45"/>
    </row>
    <row r="777" spans="1:13" x14ac:dyDescent="0.25">
      <c r="A777" s="159" t="s">
        <v>1820</v>
      </c>
      <c r="B777" s="54" t="s">
        <v>1807</v>
      </c>
      <c r="C777" s="58" t="s">
        <v>1821</v>
      </c>
      <c r="D777" s="56" t="str">
        <f t="shared" si="3"/>
        <v>市</v>
      </c>
      <c r="E777" s="57">
        <v>148</v>
      </c>
      <c r="F777" s="160" t="s">
        <v>265</v>
      </c>
      <c r="G777" s="45"/>
      <c r="H777" s="45"/>
      <c r="I777" s="45"/>
      <c r="J777" s="45"/>
      <c r="K777" s="45"/>
      <c r="L777" s="45"/>
      <c r="M777" s="45"/>
    </row>
    <row r="778" spans="1:13" x14ac:dyDescent="0.25">
      <c r="A778" s="159" t="s">
        <v>1822</v>
      </c>
      <c r="B778" s="54" t="s">
        <v>1807</v>
      </c>
      <c r="C778" s="58" t="s">
        <v>1823</v>
      </c>
      <c r="D778" s="56" t="str">
        <f t="shared" si="3"/>
        <v>市</v>
      </c>
      <c r="E778" s="57">
        <v>119</v>
      </c>
      <c r="F778" s="160" t="s">
        <v>265</v>
      </c>
      <c r="G778" s="45"/>
      <c r="H778" s="45"/>
      <c r="I778" s="45"/>
      <c r="J778" s="45"/>
      <c r="K778" s="45"/>
      <c r="L778" s="45"/>
      <c r="M778" s="45"/>
    </row>
    <row r="779" spans="1:13" x14ac:dyDescent="0.25">
      <c r="A779" s="159" t="s">
        <v>1824</v>
      </c>
      <c r="B779" s="54" t="s">
        <v>1807</v>
      </c>
      <c r="C779" s="58" t="s">
        <v>1825</v>
      </c>
      <c r="D779" s="56" t="str">
        <f t="shared" si="3"/>
        <v>市</v>
      </c>
      <c r="E779" s="57">
        <v>224</v>
      </c>
      <c r="F779" s="160" t="s">
        <v>266</v>
      </c>
      <c r="G779" s="45"/>
      <c r="H779" s="45"/>
      <c r="I779" s="45"/>
      <c r="J779" s="45"/>
      <c r="K779" s="45"/>
      <c r="L779" s="45"/>
      <c r="M779" s="45"/>
    </row>
    <row r="780" spans="1:13" x14ac:dyDescent="0.25">
      <c r="A780" s="159" t="s">
        <v>1826</v>
      </c>
      <c r="B780" s="54" t="s">
        <v>1807</v>
      </c>
      <c r="C780" s="58" t="s">
        <v>1827</v>
      </c>
      <c r="D780" s="56" t="str">
        <f t="shared" si="3"/>
        <v>市</v>
      </c>
      <c r="E780" s="57">
        <v>250</v>
      </c>
      <c r="F780" s="160" t="s">
        <v>266</v>
      </c>
      <c r="G780" s="45"/>
      <c r="H780" s="45"/>
      <c r="I780" s="45"/>
      <c r="J780" s="45"/>
      <c r="K780" s="45"/>
      <c r="L780" s="45"/>
      <c r="M780" s="45"/>
    </row>
    <row r="781" spans="1:13" x14ac:dyDescent="0.25">
      <c r="A781" s="159" t="s">
        <v>1828</v>
      </c>
      <c r="B781" s="54" t="s">
        <v>1807</v>
      </c>
      <c r="C781" s="58" t="s">
        <v>1829</v>
      </c>
      <c r="D781" s="56" t="str">
        <f t="shared" si="3"/>
        <v>村</v>
      </c>
      <c r="E781" s="57">
        <v>13</v>
      </c>
      <c r="F781" s="160" t="s">
        <v>264</v>
      </c>
      <c r="G781" s="45"/>
      <c r="H781" s="45"/>
      <c r="I781" s="45"/>
      <c r="J781" s="45"/>
      <c r="K781" s="45"/>
      <c r="L781" s="45"/>
      <c r="M781" s="45"/>
    </row>
    <row r="782" spans="1:13" x14ac:dyDescent="0.25">
      <c r="A782" s="159" t="s">
        <v>1830</v>
      </c>
      <c r="B782" s="54" t="s">
        <v>1807</v>
      </c>
      <c r="C782" s="58" t="s">
        <v>1831</v>
      </c>
      <c r="D782" s="56" t="str">
        <f t="shared" si="3"/>
        <v>町</v>
      </c>
      <c r="E782" s="57">
        <v>81</v>
      </c>
      <c r="F782" s="160" t="s">
        <v>264</v>
      </c>
      <c r="G782" s="45"/>
      <c r="H782" s="45"/>
      <c r="I782" s="45"/>
      <c r="J782" s="45"/>
      <c r="K782" s="45"/>
      <c r="L782" s="45"/>
      <c r="M782" s="45"/>
    </row>
    <row r="783" spans="1:13" x14ac:dyDescent="0.25">
      <c r="A783" s="159" t="s">
        <v>1832</v>
      </c>
      <c r="B783" s="54" t="s">
        <v>1807</v>
      </c>
      <c r="C783" s="58" t="s">
        <v>1833</v>
      </c>
      <c r="D783" s="56" t="str">
        <f t="shared" si="3"/>
        <v>町</v>
      </c>
      <c r="E783" s="57">
        <v>96</v>
      </c>
      <c r="F783" s="160" t="s">
        <v>264</v>
      </c>
      <c r="G783" s="45"/>
      <c r="H783" s="45"/>
      <c r="I783" s="45"/>
      <c r="J783" s="45"/>
      <c r="K783" s="45"/>
      <c r="L783" s="45"/>
      <c r="M783" s="45"/>
    </row>
    <row r="784" spans="1:13" x14ac:dyDescent="0.25">
      <c r="A784" s="159" t="s">
        <v>1834</v>
      </c>
      <c r="B784" s="54" t="s">
        <v>1807</v>
      </c>
      <c r="C784" s="58" t="s">
        <v>1835</v>
      </c>
      <c r="D784" s="56" t="str">
        <f t="shared" si="3"/>
        <v>町</v>
      </c>
      <c r="E784" s="57">
        <v>91</v>
      </c>
      <c r="F784" s="160" t="s">
        <v>264</v>
      </c>
      <c r="G784" s="45"/>
      <c r="H784" s="45"/>
      <c r="I784" s="45"/>
      <c r="J784" s="45"/>
      <c r="K784" s="45"/>
      <c r="L784" s="45"/>
      <c r="M784" s="45"/>
    </row>
    <row r="785" spans="1:13" x14ac:dyDescent="0.25">
      <c r="A785" s="159" t="s">
        <v>1836</v>
      </c>
      <c r="B785" s="54" t="s">
        <v>1807</v>
      </c>
      <c r="C785" s="58" t="s">
        <v>947</v>
      </c>
      <c r="D785" s="56" t="str">
        <f t="shared" si="3"/>
        <v>町</v>
      </c>
      <c r="E785" s="57">
        <v>69</v>
      </c>
      <c r="F785" s="160" t="s">
        <v>264</v>
      </c>
      <c r="G785" s="45"/>
      <c r="H785" s="45"/>
      <c r="I785" s="45"/>
      <c r="J785" s="45"/>
      <c r="K785" s="45"/>
      <c r="L785" s="45"/>
      <c r="M785" s="45"/>
    </row>
    <row r="786" spans="1:13" x14ac:dyDescent="0.25">
      <c r="A786" s="158" t="s">
        <v>1837</v>
      </c>
      <c r="B786" s="61" t="s">
        <v>1838</v>
      </c>
      <c r="C786" s="55" t="s">
        <v>1838</v>
      </c>
      <c r="D786" s="56" t="str">
        <f t="shared" si="3"/>
        <v>県</v>
      </c>
      <c r="E786" s="57">
        <v>2566</v>
      </c>
      <c r="F786" s="157" t="s">
        <v>267</v>
      </c>
      <c r="G786" s="45"/>
      <c r="H786" s="45"/>
      <c r="I786" s="45"/>
      <c r="J786" s="45"/>
      <c r="K786" s="45"/>
      <c r="L786" s="45"/>
      <c r="M786" s="45"/>
    </row>
    <row r="787" spans="1:13" x14ac:dyDescent="0.25">
      <c r="A787" s="159" t="s">
        <v>1839</v>
      </c>
      <c r="B787" s="54" t="s">
        <v>1838</v>
      </c>
      <c r="C787" s="58" t="s">
        <v>1840</v>
      </c>
      <c r="D787" s="56" t="str">
        <f t="shared" si="3"/>
        <v>市</v>
      </c>
      <c r="E787" s="57">
        <v>916</v>
      </c>
      <c r="F787" s="160" t="s">
        <v>266</v>
      </c>
      <c r="G787" s="45"/>
      <c r="H787" s="45"/>
      <c r="I787" s="45"/>
      <c r="J787" s="45"/>
      <c r="K787" s="45"/>
      <c r="L787" s="45"/>
      <c r="M787" s="45"/>
    </row>
    <row r="788" spans="1:13" x14ac:dyDescent="0.25">
      <c r="A788" s="159" t="s">
        <v>1841</v>
      </c>
      <c r="B788" s="54" t="s">
        <v>1838</v>
      </c>
      <c r="C788" s="58" t="s">
        <v>1842</v>
      </c>
      <c r="D788" s="56" t="str">
        <f t="shared" si="3"/>
        <v>市</v>
      </c>
      <c r="E788" s="57">
        <v>222</v>
      </c>
      <c r="F788" s="160" t="s">
        <v>266</v>
      </c>
      <c r="G788" s="45"/>
      <c r="H788" s="45"/>
      <c r="I788" s="45"/>
      <c r="J788" s="45"/>
      <c r="K788" s="45"/>
      <c r="L788" s="45"/>
      <c r="M788" s="45"/>
    </row>
    <row r="789" spans="1:13" x14ac:dyDescent="0.25">
      <c r="A789" s="159" t="s">
        <v>1843</v>
      </c>
      <c r="B789" s="54" t="s">
        <v>1838</v>
      </c>
      <c r="C789" s="58" t="s">
        <v>1844</v>
      </c>
      <c r="D789" s="56" t="str">
        <f t="shared" si="3"/>
        <v>市</v>
      </c>
      <c r="E789" s="57">
        <v>239</v>
      </c>
      <c r="F789" s="160" t="s">
        <v>266</v>
      </c>
      <c r="G789" s="45"/>
      <c r="H789" s="45"/>
      <c r="I789" s="45"/>
      <c r="J789" s="45"/>
      <c r="K789" s="45"/>
      <c r="L789" s="45"/>
      <c r="M789" s="45"/>
    </row>
    <row r="790" spans="1:13" x14ac:dyDescent="0.25">
      <c r="A790" s="159" t="s">
        <v>1845</v>
      </c>
      <c r="B790" s="54" t="s">
        <v>1838</v>
      </c>
      <c r="C790" s="58" t="s">
        <v>1846</v>
      </c>
      <c r="D790" s="56" t="str">
        <f t="shared" si="3"/>
        <v>市</v>
      </c>
      <c r="E790" s="57">
        <v>167</v>
      </c>
      <c r="F790" s="160" t="s">
        <v>265</v>
      </c>
      <c r="G790" s="45"/>
      <c r="H790" s="45"/>
      <c r="I790" s="45"/>
      <c r="J790" s="45"/>
      <c r="K790" s="45"/>
      <c r="L790" s="45"/>
      <c r="M790" s="45"/>
    </row>
    <row r="791" spans="1:13" x14ac:dyDescent="0.25">
      <c r="A791" s="159" t="s">
        <v>1847</v>
      </c>
      <c r="B791" s="54" t="s">
        <v>1838</v>
      </c>
      <c r="C791" s="58" t="s">
        <v>1848</v>
      </c>
      <c r="D791" s="56" t="str">
        <f t="shared" si="3"/>
        <v>市</v>
      </c>
      <c r="E791" s="57">
        <v>98</v>
      </c>
      <c r="F791" s="160" t="s">
        <v>264</v>
      </c>
      <c r="G791" s="45"/>
      <c r="H791" s="45"/>
      <c r="I791" s="45"/>
      <c r="J791" s="45"/>
      <c r="K791" s="45"/>
      <c r="L791" s="45"/>
      <c r="M791" s="45"/>
    </row>
    <row r="792" spans="1:13" x14ac:dyDescent="0.25">
      <c r="A792" s="159" t="s">
        <v>1849</v>
      </c>
      <c r="B792" s="54" t="s">
        <v>1838</v>
      </c>
      <c r="C792" s="58" t="s">
        <v>1850</v>
      </c>
      <c r="D792" s="56" t="str">
        <f t="shared" si="3"/>
        <v>市</v>
      </c>
      <c r="E792" s="57">
        <v>218</v>
      </c>
      <c r="F792" s="160" t="s">
        <v>266</v>
      </c>
      <c r="G792" s="45"/>
      <c r="H792" s="45"/>
      <c r="I792" s="45"/>
      <c r="J792" s="45"/>
      <c r="K792" s="45"/>
      <c r="L792" s="45"/>
      <c r="M792" s="45"/>
    </row>
    <row r="793" spans="1:13" x14ac:dyDescent="0.25">
      <c r="A793" s="159" t="s">
        <v>1851</v>
      </c>
      <c r="B793" s="54" t="s">
        <v>1838</v>
      </c>
      <c r="C793" s="58" t="s">
        <v>1852</v>
      </c>
      <c r="D793" s="56" t="str">
        <f t="shared" si="3"/>
        <v>市</v>
      </c>
      <c r="E793" s="57">
        <v>95</v>
      </c>
      <c r="F793" s="160" t="s">
        <v>264</v>
      </c>
      <c r="G793" s="45"/>
      <c r="H793" s="45"/>
      <c r="I793" s="45"/>
      <c r="J793" s="45"/>
      <c r="K793" s="45"/>
      <c r="L793" s="45"/>
      <c r="M793" s="45"/>
    </row>
    <row r="794" spans="1:13" x14ac:dyDescent="0.25">
      <c r="A794" s="159" t="s">
        <v>1853</v>
      </c>
      <c r="B794" s="54" t="s">
        <v>1838</v>
      </c>
      <c r="C794" s="58" t="s">
        <v>1854</v>
      </c>
      <c r="D794" s="56" t="str">
        <f t="shared" si="3"/>
        <v>市</v>
      </c>
      <c r="E794" s="57">
        <v>109</v>
      </c>
      <c r="F794" s="160" t="s">
        <v>265</v>
      </c>
      <c r="G794" s="45"/>
      <c r="H794" s="45"/>
      <c r="I794" s="45"/>
      <c r="J794" s="45"/>
      <c r="K794" s="45"/>
      <c r="L794" s="45"/>
      <c r="M794" s="45"/>
    </row>
    <row r="795" spans="1:13" x14ac:dyDescent="0.25">
      <c r="A795" s="159" t="s">
        <v>1855</v>
      </c>
      <c r="B795" s="54" t="s">
        <v>1838</v>
      </c>
      <c r="C795" s="58" t="s">
        <v>1856</v>
      </c>
      <c r="D795" s="56" t="str">
        <f t="shared" si="3"/>
        <v>市</v>
      </c>
      <c r="E795" s="57">
        <v>339</v>
      </c>
      <c r="F795" s="160" t="s">
        <v>266</v>
      </c>
      <c r="G795" s="45"/>
      <c r="H795" s="45"/>
      <c r="I795" s="45"/>
      <c r="J795" s="45"/>
      <c r="K795" s="45"/>
      <c r="L795" s="45"/>
      <c r="M795" s="45"/>
    </row>
    <row r="796" spans="1:13" x14ac:dyDescent="0.25">
      <c r="A796" s="159" t="s">
        <v>1857</v>
      </c>
      <c r="B796" s="54" t="s">
        <v>1838</v>
      </c>
      <c r="C796" s="58" t="s">
        <v>1858</v>
      </c>
      <c r="D796" s="56" t="str">
        <f t="shared" si="3"/>
        <v>市</v>
      </c>
      <c r="E796" s="57">
        <v>161</v>
      </c>
      <c r="F796" s="160" t="s">
        <v>265</v>
      </c>
      <c r="G796" s="45"/>
      <c r="H796" s="45"/>
      <c r="I796" s="45"/>
      <c r="J796" s="45"/>
      <c r="K796" s="45"/>
      <c r="L796" s="45"/>
      <c r="M796" s="45"/>
    </row>
    <row r="797" spans="1:13" x14ac:dyDescent="0.25">
      <c r="A797" s="159" t="s">
        <v>1859</v>
      </c>
      <c r="B797" s="54" t="s">
        <v>1838</v>
      </c>
      <c r="C797" s="58" t="s">
        <v>1860</v>
      </c>
      <c r="D797" s="56" t="str">
        <f t="shared" si="3"/>
        <v>市</v>
      </c>
      <c r="E797" s="57">
        <v>143</v>
      </c>
      <c r="F797" s="160" t="s">
        <v>265</v>
      </c>
      <c r="G797" s="45"/>
      <c r="H797" s="45"/>
      <c r="I797" s="45"/>
      <c r="J797" s="45"/>
      <c r="K797" s="45"/>
      <c r="L797" s="45"/>
      <c r="M797" s="45"/>
    </row>
    <row r="798" spans="1:13" x14ac:dyDescent="0.25">
      <c r="A798" s="159" t="s">
        <v>1861</v>
      </c>
      <c r="B798" s="54" t="s">
        <v>1838</v>
      </c>
      <c r="C798" s="58" t="s">
        <v>1862</v>
      </c>
      <c r="D798" s="56" t="str">
        <f t="shared" si="3"/>
        <v>町</v>
      </c>
      <c r="E798" s="57">
        <v>27</v>
      </c>
      <c r="F798" s="160" t="s">
        <v>264</v>
      </c>
      <c r="G798" s="45"/>
      <c r="H798" s="45"/>
      <c r="I798" s="45"/>
      <c r="J798" s="45"/>
      <c r="K798" s="45"/>
      <c r="L798" s="45"/>
      <c r="M798" s="45"/>
    </row>
    <row r="799" spans="1:13" x14ac:dyDescent="0.25">
      <c r="A799" s="159" t="s">
        <v>1863</v>
      </c>
      <c r="B799" s="54" t="s">
        <v>1838</v>
      </c>
      <c r="C799" s="58" t="s">
        <v>1864</v>
      </c>
      <c r="D799" s="56" t="str">
        <f t="shared" si="3"/>
        <v>町</v>
      </c>
      <c r="E799" s="57">
        <v>96</v>
      </c>
      <c r="F799" s="160" t="s">
        <v>264</v>
      </c>
      <c r="G799" s="45"/>
      <c r="H799" s="45"/>
      <c r="I799" s="45"/>
      <c r="J799" s="45"/>
      <c r="K799" s="45"/>
      <c r="L799" s="45"/>
      <c r="M799" s="45"/>
    </row>
    <row r="800" spans="1:13" x14ac:dyDescent="0.25">
      <c r="A800" s="159" t="s">
        <v>1865</v>
      </c>
      <c r="B800" s="54" t="s">
        <v>1838</v>
      </c>
      <c r="C800" s="58" t="s">
        <v>1866</v>
      </c>
      <c r="D800" s="56" t="str">
        <f t="shared" si="3"/>
        <v>町</v>
      </c>
      <c r="E800" s="57">
        <v>72</v>
      </c>
      <c r="F800" s="160" t="s">
        <v>264</v>
      </c>
      <c r="G800" s="45"/>
      <c r="H800" s="45"/>
      <c r="I800" s="45"/>
      <c r="J800" s="45"/>
      <c r="K800" s="45"/>
      <c r="L800" s="45"/>
      <c r="M800" s="45"/>
    </row>
    <row r="801" spans="1:13" x14ac:dyDescent="0.25">
      <c r="A801" s="159" t="s">
        <v>1867</v>
      </c>
      <c r="B801" s="54" t="s">
        <v>1838</v>
      </c>
      <c r="C801" s="58" t="s">
        <v>1868</v>
      </c>
      <c r="D801" s="56" t="str">
        <f t="shared" si="3"/>
        <v>町</v>
      </c>
      <c r="E801" s="57">
        <v>103</v>
      </c>
      <c r="F801" s="160" t="s">
        <v>265</v>
      </c>
      <c r="G801" s="45"/>
      <c r="H801" s="45"/>
      <c r="I801" s="45"/>
      <c r="J801" s="45"/>
      <c r="K801" s="45"/>
      <c r="L801" s="45"/>
      <c r="M801" s="45"/>
    </row>
    <row r="802" spans="1:13" x14ac:dyDescent="0.25">
      <c r="A802" s="159" t="s">
        <v>1869</v>
      </c>
      <c r="B802" s="54" t="s">
        <v>1838</v>
      </c>
      <c r="C802" s="58" t="s">
        <v>1870</v>
      </c>
      <c r="D802" s="56" t="str">
        <f t="shared" si="3"/>
        <v>町</v>
      </c>
      <c r="E802" s="57">
        <v>67</v>
      </c>
      <c r="F802" s="160" t="s">
        <v>264</v>
      </c>
      <c r="G802" s="45"/>
      <c r="H802" s="45"/>
      <c r="I802" s="45"/>
      <c r="J802" s="45"/>
      <c r="K802" s="45"/>
      <c r="L802" s="45"/>
      <c r="M802" s="45"/>
    </row>
    <row r="803" spans="1:13" x14ac:dyDescent="0.25">
      <c r="A803" s="159" t="s">
        <v>1871</v>
      </c>
      <c r="B803" s="54" t="s">
        <v>1838</v>
      </c>
      <c r="C803" s="58" t="s">
        <v>1872</v>
      </c>
      <c r="D803" s="56" t="str">
        <f t="shared" si="3"/>
        <v>町</v>
      </c>
      <c r="E803" s="57">
        <v>81</v>
      </c>
      <c r="F803" s="160" t="s">
        <v>264</v>
      </c>
      <c r="G803" s="45"/>
      <c r="H803" s="45"/>
      <c r="I803" s="45"/>
      <c r="J803" s="45"/>
      <c r="K803" s="45"/>
      <c r="L803" s="45"/>
      <c r="M803" s="45"/>
    </row>
    <row r="804" spans="1:13" x14ac:dyDescent="0.25">
      <c r="A804" s="159" t="s">
        <v>1873</v>
      </c>
      <c r="B804" s="54" t="s">
        <v>1838</v>
      </c>
      <c r="C804" s="58" t="s">
        <v>1874</v>
      </c>
      <c r="D804" s="56" t="str">
        <f t="shared" si="3"/>
        <v>町</v>
      </c>
      <c r="E804" s="57">
        <v>59</v>
      </c>
      <c r="F804" s="160" t="s">
        <v>264</v>
      </c>
      <c r="G804" s="45"/>
      <c r="H804" s="45"/>
      <c r="I804" s="45"/>
      <c r="J804" s="45"/>
      <c r="K804" s="45"/>
      <c r="L804" s="45"/>
      <c r="M804" s="45"/>
    </row>
    <row r="805" spans="1:13" x14ac:dyDescent="0.25">
      <c r="A805" s="159" t="s">
        <v>1875</v>
      </c>
      <c r="B805" s="54" t="s">
        <v>1838</v>
      </c>
      <c r="C805" s="58" t="s">
        <v>1876</v>
      </c>
      <c r="D805" s="56" t="str">
        <f t="shared" si="3"/>
        <v>町</v>
      </c>
      <c r="E805" s="57">
        <v>114</v>
      </c>
      <c r="F805" s="160" t="s">
        <v>265</v>
      </c>
      <c r="G805" s="45"/>
      <c r="H805" s="45"/>
      <c r="I805" s="45"/>
      <c r="J805" s="45"/>
      <c r="K805" s="45"/>
      <c r="L805" s="45"/>
      <c r="M805" s="45"/>
    </row>
    <row r="806" spans="1:13" x14ac:dyDescent="0.25">
      <c r="A806" s="158" t="s">
        <v>1877</v>
      </c>
      <c r="B806" s="61" t="s">
        <v>1878</v>
      </c>
      <c r="C806" s="55" t="s">
        <v>1878</v>
      </c>
      <c r="D806" s="56" t="str">
        <f t="shared" si="3"/>
        <v>県</v>
      </c>
      <c r="E806" s="57">
        <v>2253</v>
      </c>
      <c r="F806" s="157" t="s">
        <v>267</v>
      </c>
      <c r="G806" s="45"/>
      <c r="H806" s="45"/>
      <c r="I806" s="45"/>
      <c r="J806" s="45"/>
      <c r="K806" s="45"/>
      <c r="L806" s="45"/>
      <c r="M806" s="45"/>
    </row>
    <row r="807" spans="1:13" x14ac:dyDescent="0.25">
      <c r="A807" s="159" t="s">
        <v>1879</v>
      </c>
      <c r="B807" s="54" t="s">
        <v>1878</v>
      </c>
      <c r="C807" s="58" t="s">
        <v>1880</v>
      </c>
      <c r="D807" s="56" t="str">
        <f t="shared" si="3"/>
        <v>市</v>
      </c>
      <c r="E807" s="57">
        <v>813</v>
      </c>
      <c r="F807" s="160" t="s">
        <v>266</v>
      </c>
      <c r="G807" s="45"/>
      <c r="H807" s="45"/>
      <c r="I807" s="45"/>
      <c r="J807" s="45"/>
      <c r="K807" s="45"/>
      <c r="L807" s="45"/>
      <c r="M807" s="45"/>
    </row>
    <row r="808" spans="1:13" x14ac:dyDescent="0.25">
      <c r="A808" s="159" t="s">
        <v>1881</v>
      </c>
      <c r="B808" s="54" t="s">
        <v>1878</v>
      </c>
      <c r="C808" s="58" t="s">
        <v>1882</v>
      </c>
      <c r="D808" s="56" t="str">
        <f t="shared" si="3"/>
        <v>市</v>
      </c>
      <c r="E808" s="57">
        <v>236</v>
      </c>
      <c r="F808" s="160" t="s">
        <v>266</v>
      </c>
      <c r="G808" s="45"/>
      <c r="H808" s="45"/>
      <c r="I808" s="45"/>
      <c r="J808" s="45"/>
      <c r="K808" s="45"/>
      <c r="L808" s="45"/>
      <c r="M808" s="45"/>
    </row>
    <row r="809" spans="1:13" x14ac:dyDescent="0.25">
      <c r="A809" s="159" t="s">
        <v>1883</v>
      </c>
      <c r="B809" s="54" t="s">
        <v>1878</v>
      </c>
      <c r="C809" s="58" t="s">
        <v>1884</v>
      </c>
      <c r="D809" s="56" t="str">
        <f t="shared" si="3"/>
        <v>市</v>
      </c>
      <c r="E809" s="57">
        <v>153</v>
      </c>
      <c r="F809" s="160" t="s">
        <v>265</v>
      </c>
      <c r="G809" s="45"/>
      <c r="H809" s="45"/>
      <c r="I809" s="45"/>
      <c r="J809" s="45"/>
      <c r="K809" s="45"/>
      <c r="L809" s="45"/>
      <c r="M809" s="45"/>
    </row>
    <row r="810" spans="1:13" x14ac:dyDescent="0.25">
      <c r="A810" s="159" t="s">
        <v>1885</v>
      </c>
      <c r="B810" s="54" t="s">
        <v>1878</v>
      </c>
      <c r="C810" s="58" t="s">
        <v>1886</v>
      </c>
      <c r="D810" s="56" t="str">
        <f t="shared" si="3"/>
        <v>市</v>
      </c>
      <c r="E810" s="57">
        <v>169</v>
      </c>
      <c r="F810" s="160" t="s">
        <v>265</v>
      </c>
      <c r="G810" s="45"/>
      <c r="H810" s="45"/>
      <c r="I810" s="45"/>
      <c r="J810" s="45"/>
      <c r="K810" s="45"/>
      <c r="L810" s="45"/>
      <c r="M810" s="45"/>
    </row>
    <row r="811" spans="1:13" x14ac:dyDescent="0.25">
      <c r="A811" s="159" t="s">
        <v>1887</v>
      </c>
      <c r="B811" s="54" t="s">
        <v>1878</v>
      </c>
      <c r="C811" s="58" t="s">
        <v>1888</v>
      </c>
      <c r="D811" s="56" t="str">
        <f t="shared" si="3"/>
        <v>市</v>
      </c>
      <c r="E811" s="57">
        <v>110</v>
      </c>
      <c r="F811" s="160" t="s">
        <v>265</v>
      </c>
      <c r="G811" s="45"/>
      <c r="H811" s="45"/>
      <c r="I811" s="45"/>
      <c r="J811" s="45"/>
      <c r="K811" s="45"/>
      <c r="L811" s="45"/>
      <c r="M811" s="45"/>
    </row>
    <row r="812" spans="1:13" x14ac:dyDescent="0.25">
      <c r="A812" s="159" t="s">
        <v>1889</v>
      </c>
      <c r="B812" s="54" t="s">
        <v>1878</v>
      </c>
      <c r="C812" s="58" t="s">
        <v>1890</v>
      </c>
      <c r="D812" s="56" t="str">
        <f t="shared" si="3"/>
        <v>市</v>
      </c>
      <c r="E812" s="57">
        <v>180</v>
      </c>
      <c r="F812" s="160" t="s">
        <v>265</v>
      </c>
      <c r="G812" s="45"/>
      <c r="H812" s="45"/>
      <c r="I812" s="45"/>
      <c r="J812" s="45"/>
      <c r="K812" s="45"/>
      <c r="L812" s="45"/>
      <c r="M812" s="45"/>
    </row>
    <row r="813" spans="1:13" x14ac:dyDescent="0.25">
      <c r="A813" s="159" t="s">
        <v>1891</v>
      </c>
      <c r="B813" s="54" t="s">
        <v>1878</v>
      </c>
      <c r="C813" s="58" t="s">
        <v>1892</v>
      </c>
      <c r="D813" s="56" t="str">
        <f t="shared" si="3"/>
        <v>市</v>
      </c>
      <c r="E813" s="57">
        <v>144</v>
      </c>
      <c r="F813" s="160" t="s">
        <v>265</v>
      </c>
      <c r="G813" s="45"/>
      <c r="H813" s="45"/>
      <c r="I813" s="45"/>
      <c r="J813" s="45"/>
      <c r="K813" s="45"/>
      <c r="L813" s="45"/>
      <c r="M813" s="45"/>
    </row>
    <row r="814" spans="1:13" x14ac:dyDescent="0.25">
      <c r="A814" s="159" t="s">
        <v>1893</v>
      </c>
      <c r="B814" s="54" t="s">
        <v>1878</v>
      </c>
      <c r="C814" s="58" t="s">
        <v>1894</v>
      </c>
      <c r="D814" s="56" t="str">
        <f t="shared" si="3"/>
        <v>市</v>
      </c>
      <c r="E814" s="57">
        <v>270</v>
      </c>
      <c r="F814" s="160" t="s">
        <v>266</v>
      </c>
      <c r="G814" s="45"/>
      <c r="H814" s="45"/>
      <c r="I814" s="45"/>
      <c r="J814" s="45"/>
      <c r="K814" s="45"/>
      <c r="L814" s="45"/>
      <c r="M814" s="45"/>
    </row>
    <row r="815" spans="1:13" x14ac:dyDescent="0.25">
      <c r="A815" s="159" t="s">
        <v>1895</v>
      </c>
      <c r="B815" s="54" t="s">
        <v>1878</v>
      </c>
      <c r="C815" s="58" t="s">
        <v>1896</v>
      </c>
      <c r="D815" s="56" t="str">
        <f t="shared" si="3"/>
        <v>市</v>
      </c>
      <c r="E815" s="57">
        <v>307</v>
      </c>
      <c r="F815" s="160" t="s">
        <v>266</v>
      </c>
      <c r="G815" s="45"/>
      <c r="H815" s="45"/>
      <c r="I815" s="45"/>
      <c r="J815" s="45"/>
      <c r="K815" s="45"/>
      <c r="L815" s="45"/>
      <c r="M815" s="45"/>
    </row>
    <row r="816" spans="1:13" x14ac:dyDescent="0.25">
      <c r="A816" s="159" t="s">
        <v>1897</v>
      </c>
      <c r="B816" s="54" t="s">
        <v>1878</v>
      </c>
      <c r="C816" s="58" t="s">
        <v>1898</v>
      </c>
      <c r="D816" s="56" t="str">
        <f t="shared" si="3"/>
        <v>町</v>
      </c>
      <c r="E816" s="57">
        <v>76</v>
      </c>
      <c r="F816" s="160" t="s">
        <v>264</v>
      </c>
      <c r="G816" s="45"/>
      <c r="H816" s="45"/>
      <c r="I816" s="45"/>
      <c r="J816" s="45"/>
      <c r="K816" s="45"/>
      <c r="L816" s="45"/>
      <c r="M816" s="45"/>
    </row>
    <row r="817" spans="1:13" x14ac:dyDescent="0.25">
      <c r="A817" s="159" t="s">
        <v>1899</v>
      </c>
      <c r="B817" s="54" t="s">
        <v>1878</v>
      </c>
      <c r="C817" s="58" t="s">
        <v>603</v>
      </c>
      <c r="D817" s="56" t="str">
        <f t="shared" si="3"/>
        <v>町</v>
      </c>
      <c r="E817" s="57">
        <v>40</v>
      </c>
      <c r="F817" s="160" t="s">
        <v>264</v>
      </c>
      <c r="G817" s="45"/>
      <c r="H817" s="45"/>
      <c r="I817" s="45"/>
      <c r="J817" s="45"/>
      <c r="K817" s="45"/>
      <c r="L817" s="45"/>
      <c r="M817" s="45"/>
    </row>
    <row r="818" spans="1:13" x14ac:dyDescent="0.25">
      <c r="A818" s="159" t="s">
        <v>1900</v>
      </c>
      <c r="B818" s="54" t="s">
        <v>1878</v>
      </c>
      <c r="C818" s="58" t="s">
        <v>1901</v>
      </c>
      <c r="D818" s="56" t="str">
        <f t="shared" si="3"/>
        <v>町</v>
      </c>
      <c r="E818" s="57">
        <v>79</v>
      </c>
      <c r="F818" s="160" t="s">
        <v>264</v>
      </c>
      <c r="G818" s="45"/>
      <c r="H818" s="45"/>
      <c r="I818" s="45"/>
      <c r="J818" s="45"/>
      <c r="K818" s="45"/>
      <c r="L818" s="45"/>
      <c r="M818" s="45"/>
    </row>
    <row r="819" spans="1:13" x14ac:dyDescent="0.25">
      <c r="A819" s="159" t="s">
        <v>1902</v>
      </c>
      <c r="B819" s="54" t="s">
        <v>1878</v>
      </c>
      <c r="C819" s="58" t="s">
        <v>1903</v>
      </c>
      <c r="D819" s="56" t="str">
        <f t="shared" si="3"/>
        <v>町</v>
      </c>
      <c r="E819" s="57">
        <v>107</v>
      </c>
      <c r="F819" s="160" t="s">
        <v>265</v>
      </c>
      <c r="G819" s="45"/>
      <c r="H819" s="45"/>
      <c r="I819" s="45"/>
      <c r="J819" s="45"/>
      <c r="K819" s="45"/>
      <c r="L819" s="45"/>
      <c r="M819" s="45"/>
    </row>
    <row r="820" spans="1:13" x14ac:dyDescent="0.25">
      <c r="A820" s="159" t="s">
        <v>1904</v>
      </c>
      <c r="B820" s="54" t="s">
        <v>1878</v>
      </c>
      <c r="C820" s="58" t="s">
        <v>1905</v>
      </c>
      <c r="D820" s="56" t="str">
        <f t="shared" si="3"/>
        <v>町</v>
      </c>
      <c r="E820" s="57">
        <v>74</v>
      </c>
      <c r="F820" s="160" t="s">
        <v>264</v>
      </c>
      <c r="G820" s="45"/>
      <c r="H820" s="45"/>
      <c r="I820" s="45"/>
      <c r="J820" s="45"/>
      <c r="K820" s="45"/>
      <c r="L820" s="45"/>
      <c r="M820" s="45"/>
    </row>
    <row r="821" spans="1:13" x14ac:dyDescent="0.25">
      <c r="A821" s="159" t="s">
        <v>1906</v>
      </c>
      <c r="B821" s="54" t="s">
        <v>1878</v>
      </c>
      <c r="C821" s="58" t="s">
        <v>1907</v>
      </c>
      <c r="D821" s="56" t="str">
        <f t="shared" si="3"/>
        <v>町</v>
      </c>
      <c r="E821" s="57">
        <v>79</v>
      </c>
      <c r="F821" s="160" t="s">
        <v>264</v>
      </c>
      <c r="G821" s="45"/>
      <c r="H821" s="45"/>
      <c r="I821" s="45"/>
      <c r="J821" s="45"/>
      <c r="K821" s="45"/>
      <c r="L821" s="45"/>
      <c r="M821" s="45"/>
    </row>
    <row r="822" spans="1:13" x14ac:dyDescent="0.25">
      <c r="A822" s="159" t="s">
        <v>1908</v>
      </c>
      <c r="B822" s="54" t="s">
        <v>1878</v>
      </c>
      <c r="C822" s="58" t="s">
        <v>1909</v>
      </c>
      <c r="D822" s="56" t="str">
        <f t="shared" si="3"/>
        <v>町</v>
      </c>
      <c r="E822" s="57">
        <v>84</v>
      </c>
      <c r="F822" s="160" t="s">
        <v>264</v>
      </c>
      <c r="G822" s="45"/>
      <c r="H822" s="45"/>
      <c r="I822" s="45"/>
      <c r="J822" s="45"/>
      <c r="K822" s="45"/>
      <c r="L822" s="45"/>
      <c r="M822" s="45"/>
    </row>
    <row r="823" spans="1:13" x14ac:dyDescent="0.25">
      <c r="A823" s="159" t="s">
        <v>1910</v>
      </c>
      <c r="B823" s="54" t="s">
        <v>1878</v>
      </c>
      <c r="C823" s="58" t="s">
        <v>1911</v>
      </c>
      <c r="D823" s="56" t="str">
        <f t="shared" si="3"/>
        <v>町</v>
      </c>
      <c r="E823" s="57">
        <v>81</v>
      </c>
      <c r="F823" s="160" t="s">
        <v>264</v>
      </c>
      <c r="G823" s="45"/>
      <c r="H823" s="45"/>
      <c r="I823" s="45"/>
      <c r="J823" s="45"/>
      <c r="K823" s="45"/>
      <c r="L823" s="45"/>
      <c r="M823" s="45"/>
    </row>
    <row r="824" spans="1:13" x14ac:dyDescent="0.25">
      <c r="A824" s="158" t="s">
        <v>1912</v>
      </c>
      <c r="B824" s="61" t="s">
        <v>1913</v>
      </c>
      <c r="C824" s="55" t="s">
        <v>1913</v>
      </c>
      <c r="D824" s="56" t="str">
        <f t="shared" si="3"/>
        <v>県</v>
      </c>
      <c r="E824" s="57">
        <v>2211</v>
      </c>
      <c r="F824" s="157" t="s">
        <v>267</v>
      </c>
      <c r="G824" s="45"/>
      <c r="H824" s="45"/>
      <c r="I824" s="45"/>
      <c r="J824" s="45"/>
      <c r="K824" s="45"/>
      <c r="L824" s="45"/>
      <c r="M824" s="45"/>
    </row>
    <row r="825" spans="1:13" x14ac:dyDescent="0.25">
      <c r="A825" s="159" t="s">
        <v>1914</v>
      </c>
      <c r="B825" s="54" t="s">
        <v>1913</v>
      </c>
      <c r="C825" s="58" t="s">
        <v>1915</v>
      </c>
      <c r="D825" s="56" t="str">
        <f t="shared" si="3"/>
        <v>市</v>
      </c>
      <c r="E825" s="57">
        <v>576</v>
      </c>
      <c r="F825" s="160" t="s">
        <v>266</v>
      </c>
      <c r="G825" s="45"/>
      <c r="H825" s="45"/>
      <c r="I825" s="45"/>
      <c r="J825" s="45"/>
      <c r="K825" s="45"/>
      <c r="L825" s="45"/>
      <c r="M825" s="45"/>
    </row>
    <row r="826" spans="1:13" x14ac:dyDescent="0.25">
      <c r="A826" s="159" t="s">
        <v>1916</v>
      </c>
      <c r="B826" s="54" t="s">
        <v>1913</v>
      </c>
      <c r="C826" s="58" t="s">
        <v>1917</v>
      </c>
      <c r="D826" s="56" t="str">
        <f t="shared" si="3"/>
        <v>市</v>
      </c>
      <c r="E826" s="57">
        <v>197</v>
      </c>
      <c r="F826" s="160" t="s">
        <v>265</v>
      </c>
      <c r="G826" s="45"/>
      <c r="H826" s="45"/>
      <c r="I826" s="45"/>
      <c r="J826" s="45"/>
      <c r="K826" s="45"/>
      <c r="L826" s="45"/>
      <c r="M826" s="45"/>
    </row>
    <row r="827" spans="1:13" x14ac:dyDescent="0.25">
      <c r="A827" s="159" t="s">
        <v>1918</v>
      </c>
      <c r="B827" s="54" t="s">
        <v>1913</v>
      </c>
      <c r="C827" s="58" t="s">
        <v>1919</v>
      </c>
      <c r="D827" s="56" t="str">
        <f t="shared" si="3"/>
        <v>市</v>
      </c>
      <c r="E827" s="57">
        <v>110</v>
      </c>
      <c r="F827" s="160" t="s">
        <v>265</v>
      </c>
      <c r="G827" s="45"/>
      <c r="H827" s="45"/>
      <c r="I827" s="45"/>
      <c r="J827" s="45"/>
      <c r="K827" s="45"/>
      <c r="L827" s="45"/>
      <c r="M827" s="45"/>
    </row>
    <row r="828" spans="1:13" x14ac:dyDescent="0.25">
      <c r="A828" s="159" t="s">
        <v>1920</v>
      </c>
      <c r="B828" s="54" t="s">
        <v>1913</v>
      </c>
      <c r="C828" s="58" t="s">
        <v>1921</v>
      </c>
      <c r="D828" s="56" t="str">
        <f t="shared" si="3"/>
        <v>市</v>
      </c>
      <c r="E828" s="57">
        <v>181</v>
      </c>
      <c r="F828" s="160" t="s">
        <v>265</v>
      </c>
      <c r="G828" s="45"/>
      <c r="H828" s="45"/>
      <c r="I828" s="45"/>
      <c r="J828" s="45"/>
      <c r="K828" s="45"/>
      <c r="L828" s="45"/>
      <c r="M828" s="45"/>
    </row>
    <row r="829" spans="1:13" x14ac:dyDescent="0.25">
      <c r="A829" s="159" t="s">
        <v>1922</v>
      </c>
      <c r="B829" s="54" t="s">
        <v>1913</v>
      </c>
      <c r="C829" s="58" t="s">
        <v>1923</v>
      </c>
      <c r="D829" s="56" t="str">
        <f t="shared" si="3"/>
        <v>市</v>
      </c>
      <c r="E829" s="57">
        <v>116</v>
      </c>
      <c r="F829" s="160" t="s">
        <v>265</v>
      </c>
      <c r="G829" s="45"/>
      <c r="H829" s="45"/>
      <c r="I829" s="45"/>
      <c r="J829" s="45"/>
      <c r="K829" s="45"/>
      <c r="L829" s="45"/>
      <c r="M829" s="45"/>
    </row>
    <row r="830" spans="1:13" x14ac:dyDescent="0.25">
      <c r="A830" s="159" t="s">
        <v>1924</v>
      </c>
      <c r="B830" s="54" t="s">
        <v>1913</v>
      </c>
      <c r="C830" s="58" t="s">
        <v>1925</v>
      </c>
      <c r="D830" s="56" t="str">
        <f t="shared" si="3"/>
        <v>市</v>
      </c>
      <c r="E830" s="57">
        <v>101</v>
      </c>
      <c r="F830" s="160" t="s">
        <v>265</v>
      </c>
      <c r="G830" s="45"/>
      <c r="H830" s="45"/>
      <c r="I830" s="45"/>
      <c r="J830" s="45"/>
      <c r="K830" s="45"/>
      <c r="L830" s="45"/>
      <c r="M830" s="45"/>
    </row>
    <row r="831" spans="1:13" x14ac:dyDescent="0.25">
      <c r="A831" s="159" t="s">
        <v>1926</v>
      </c>
      <c r="B831" s="54" t="s">
        <v>1913</v>
      </c>
      <c r="C831" s="58" t="s">
        <v>1927</v>
      </c>
      <c r="D831" s="56" t="str">
        <f t="shared" si="3"/>
        <v>市</v>
      </c>
      <c r="E831" s="57">
        <v>227</v>
      </c>
      <c r="F831" s="160" t="s">
        <v>266</v>
      </c>
      <c r="G831" s="45"/>
      <c r="H831" s="45"/>
      <c r="I831" s="45"/>
      <c r="J831" s="45"/>
      <c r="K831" s="45"/>
      <c r="L831" s="45"/>
      <c r="M831" s="45"/>
    </row>
    <row r="832" spans="1:13" x14ac:dyDescent="0.25">
      <c r="A832" s="159" t="s">
        <v>1928</v>
      </c>
      <c r="B832" s="54" t="s">
        <v>1913</v>
      </c>
      <c r="C832" s="58" t="s">
        <v>1929</v>
      </c>
      <c r="D832" s="56" t="str">
        <f t="shared" si="3"/>
        <v>市</v>
      </c>
      <c r="E832" s="57">
        <v>257</v>
      </c>
      <c r="F832" s="160" t="s">
        <v>266</v>
      </c>
      <c r="G832" s="45"/>
      <c r="H832" s="45"/>
      <c r="I832" s="45"/>
      <c r="J832" s="45"/>
      <c r="K832" s="45"/>
      <c r="L832" s="45"/>
      <c r="M832" s="45"/>
    </row>
    <row r="833" spans="1:13" x14ac:dyDescent="0.25">
      <c r="A833" s="159" t="s">
        <v>1930</v>
      </c>
      <c r="B833" s="54" t="s">
        <v>1913</v>
      </c>
      <c r="C833" s="58" t="s">
        <v>1931</v>
      </c>
      <c r="D833" s="56" t="str">
        <f t="shared" si="3"/>
        <v>市</v>
      </c>
      <c r="E833" s="57">
        <v>217</v>
      </c>
      <c r="F833" s="160" t="s">
        <v>266</v>
      </c>
      <c r="G833" s="45"/>
      <c r="H833" s="45"/>
      <c r="I833" s="45"/>
      <c r="J833" s="45"/>
      <c r="K833" s="45"/>
      <c r="L833" s="45"/>
      <c r="M833" s="45"/>
    </row>
    <row r="834" spans="1:13" x14ac:dyDescent="0.25">
      <c r="A834" s="159" t="s">
        <v>1932</v>
      </c>
      <c r="B834" s="54" t="s">
        <v>1913</v>
      </c>
      <c r="C834" s="58" t="s">
        <v>1933</v>
      </c>
      <c r="D834" s="56" t="str">
        <f t="shared" si="3"/>
        <v>市</v>
      </c>
      <c r="E834" s="57">
        <v>206</v>
      </c>
      <c r="F834" s="160" t="s">
        <v>266</v>
      </c>
      <c r="G834" s="45"/>
      <c r="H834" s="45"/>
      <c r="I834" s="45"/>
      <c r="J834" s="45"/>
      <c r="K834" s="45"/>
      <c r="L834" s="45"/>
      <c r="M834" s="45"/>
    </row>
    <row r="835" spans="1:13" x14ac:dyDescent="0.25">
      <c r="A835" s="159" t="s">
        <v>1934</v>
      </c>
      <c r="B835" s="54" t="s">
        <v>1913</v>
      </c>
      <c r="C835" s="58" t="s">
        <v>1935</v>
      </c>
      <c r="D835" s="56" t="str">
        <f t="shared" si="3"/>
        <v>市</v>
      </c>
      <c r="E835" s="57">
        <v>86</v>
      </c>
      <c r="F835" s="160" t="s">
        <v>264</v>
      </c>
      <c r="G835" s="45"/>
      <c r="H835" s="45"/>
      <c r="I835" s="45"/>
      <c r="J835" s="45"/>
      <c r="K835" s="45"/>
      <c r="L835" s="45"/>
      <c r="M835" s="45"/>
    </row>
    <row r="836" spans="1:13" x14ac:dyDescent="0.25">
      <c r="A836" s="159" t="s">
        <v>1936</v>
      </c>
      <c r="B836" s="54" t="s">
        <v>1913</v>
      </c>
      <c r="C836" s="58" t="s">
        <v>1937</v>
      </c>
      <c r="D836" s="56" t="str">
        <f t="shared" si="3"/>
        <v>市</v>
      </c>
      <c r="E836" s="57">
        <v>157</v>
      </c>
      <c r="F836" s="160" t="s">
        <v>265</v>
      </c>
      <c r="G836" s="45"/>
      <c r="H836" s="45"/>
      <c r="I836" s="45"/>
      <c r="J836" s="45"/>
      <c r="K836" s="45"/>
      <c r="L836" s="45"/>
      <c r="M836" s="45"/>
    </row>
    <row r="837" spans="1:13" x14ac:dyDescent="0.25">
      <c r="A837" s="159" t="s">
        <v>1938</v>
      </c>
      <c r="B837" s="54" t="s">
        <v>1913</v>
      </c>
      <c r="C837" s="58" t="s">
        <v>1939</v>
      </c>
      <c r="D837" s="56" t="str">
        <f t="shared" si="3"/>
        <v>市</v>
      </c>
      <c r="E837" s="57">
        <v>102</v>
      </c>
      <c r="F837" s="160" t="s">
        <v>265</v>
      </c>
      <c r="G837" s="45"/>
      <c r="H837" s="45"/>
      <c r="I837" s="45"/>
      <c r="J837" s="45"/>
      <c r="K837" s="45"/>
      <c r="L837" s="45"/>
      <c r="M837" s="45"/>
    </row>
    <row r="838" spans="1:13" x14ac:dyDescent="0.25">
      <c r="A838" s="159" t="s">
        <v>1940</v>
      </c>
      <c r="B838" s="54" t="s">
        <v>1913</v>
      </c>
      <c r="C838" s="58" t="s">
        <v>1941</v>
      </c>
      <c r="D838" s="56" t="str">
        <f t="shared" si="3"/>
        <v>町</v>
      </c>
      <c r="E838" s="57">
        <v>92</v>
      </c>
      <c r="F838" s="160" t="s">
        <v>264</v>
      </c>
      <c r="G838" s="45"/>
      <c r="H838" s="45"/>
      <c r="I838" s="45"/>
      <c r="J838" s="45"/>
      <c r="K838" s="45"/>
      <c r="L838" s="45"/>
      <c r="M838" s="45"/>
    </row>
    <row r="839" spans="1:13" x14ac:dyDescent="0.25">
      <c r="A839" s="159" t="s">
        <v>1942</v>
      </c>
      <c r="B839" s="54" t="s">
        <v>1913</v>
      </c>
      <c r="C839" s="58" t="s">
        <v>1943</v>
      </c>
      <c r="D839" s="56" t="str">
        <f t="shared" si="3"/>
        <v>町</v>
      </c>
      <c r="E839" s="57">
        <v>29</v>
      </c>
      <c r="F839" s="160" t="s">
        <v>264</v>
      </c>
      <c r="G839" s="45"/>
      <c r="H839" s="45"/>
      <c r="I839" s="45"/>
      <c r="J839" s="45"/>
      <c r="K839" s="45"/>
      <c r="L839" s="45"/>
      <c r="M839" s="45"/>
    </row>
    <row r="840" spans="1:13" x14ac:dyDescent="0.25">
      <c r="A840" s="159" t="s">
        <v>1944</v>
      </c>
      <c r="B840" s="54" t="s">
        <v>1913</v>
      </c>
      <c r="C840" s="58" t="s">
        <v>1945</v>
      </c>
      <c r="D840" s="56" t="str">
        <f t="shared" si="3"/>
        <v>町</v>
      </c>
      <c r="E840" s="57">
        <v>97</v>
      </c>
      <c r="F840" s="160" t="s">
        <v>264</v>
      </c>
      <c r="G840" s="45"/>
      <c r="H840" s="45"/>
      <c r="I840" s="45"/>
      <c r="J840" s="45"/>
      <c r="K840" s="45"/>
      <c r="L840" s="45"/>
      <c r="M840" s="45"/>
    </row>
    <row r="841" spans="1:13" x14ac:dyDescent="0.25">
      <c r="A841" s="159" t="s">
        <v>1946</v>
      </c>
      <c r="B841" s="54" t="s">
        <v>1913</v>
      </c>
      <c r="C841" s="58" t="s">
        <v>713</v>
      </c>
      <c r="D841" s="56" t="str">
        <f t="shared" si="3"/>
        <v>町</v>
      </c>
      <c r="E841" s="57">
        <v>54</v>
      </c>
      <c r="F841" s="160" t="s">
        <v>264</v>
      </c>
      <c r="G841" s="45"/>
      <c r="H841" s="45"/>
      <c r="I841" s="45"/>
      <c r="J841" s="45"/>
      <c r="K841" s="45"/>
      <c r="L841" s="45"/>
      <c r="M841" s="45"/>
    </row>
    <row r="842" spans="1:13" x14ac:dyDescent="0.25">
      <c r="A842" s="159" t="s">
        <v>1947</v>
      </c>
      <c r="B842" s="54" t="s">
        <v>1913</v>
      </c>
      <c r="C842" s="58" t="s">
        <v>1948</v>
      </c>
      <c r="D842" s="56" t="str">
        <f t="shared" si="3"/>
        <v>町</v>
      </c>
      <c r="E842" s="57">
        <v>78</v>
      </c>
      <c r="F842" s="160" t="s">
        <v>264</v>
      </c>
      <c r="G842" s="45"/>
      <c r="H842" s="45"/>
      <c r="I842" s="45"/>
      <c r="J842" s="45"/>
      <c r="K842" s="45"/>
      <c r="L842" s="45"/>
      <c r="M842" s="45"/>
    </row>
    <row r="843" spans="1:13" x14ac:dyDescent="0.25">
      <c r="A843" s="159" t="s">
        <v>1949</v>
      </c>
      <c r="B843" s="54" t="s">
        <v>1913</v>
      </c>
      <c r="C843" s="58" t="s">
        <v>1950</v>
      </c>
      <c r="D843" s="56" t="str">
        <f t="shared" si="3"/>
        <v>町</v>
      </c>
      <c r="E843" s="57">
        <v>49</v>
      </c>
      <c r="F843" s="160" t="s">
        <v>264</v>
      </c>
      <c r="G843" s="45"/>
      <c r="H843" s="45"/>
      <c r="I843" s="45"/>
      <c r="J843" s="45"/>
      <c r="K843" s="45"/>
      <c r="L843" s="45"/>
      <c r="M843" s="45"/>
    </row>
    <row r="844" spans="1:13" x14ac:dyDescent="0.25">
      <c r="A844" s="159" t="s">
        <v>1951</v>
      </c>
      <c r="B844" s="54" t="s">
        <v>1913</v>
      </c>
      <c r="C844" s="58" t="s">
        <v>1952</v>
      </c>
      <c r="D844" s="56" t="str">
        <f t="shared" si="3"/>
        <v>村</v>
      </c>
      <c r="E844" s="57">
        <v>19</v>
      </c>
      <c r="F844" s="160" t="s">
        <v>264</v>
      </c>
      <c r="G844" s="45"/>
      <c r="H844" s="45"/>
      <c r="I844" s="45"/>
      <c r="J844" s="45"/>
      <c r="K844" s="45"/>
      <c r="L844" s="45"/>
      <c r="M844" s="45"/>
    </row>
    <row r="845" spans="1:13" x14ac:dyDescent="0.25">
      <c r="A845" s="159" t="s">
        <v>1953</v>
      </c>
      <c r="B845" s="54" t="s">
        <v>1913</v>
      </c>
      <c r="C845" s="58" t="s">
        <v>1954</v>
      </c>
      <c r="D845" s="56" t="str">
        <f t="shared" si="3"/>
        <v>町</v>
      </c>
      <c r="E845" s="57">
        <v>31</v>
      </c>
      <c r="F845" s="160" t="s">
        <v>264</v>
      </c>
      <c r="G845" s="45"/>
      <c r="H845" s="45"/>
      <c r="I845" s="45"/>
      <c r="J845" s="45"/>
      <c r="K845" s="45"/>
      <c r="L845" s="45"/>
      <c r="M845" s="45"/>
    </row>
    <row r="846" spans="1:13" x14ac:dyDescent="0.25">
      <c r="A846" s="159" t="s">
        <v>1955</v>
      </c>
      <c r="B846" s="54" t="s">
        <v>1913</v>
      </c>
      <c r="C846" s="58" t="s">
        <v>1956</v>
      </c>
      <c r="D846" s="56" t="str">
        <f t="shared" si="3"/>
        <v>村</v>
      </c>
      <c r="E846" s="57">
        <v>39</v>
      </c>
      <c r="F846" s="160" t="s">
        <v>264</v>
      </c>
      <c r="G846" s="45"/>
      <c r="H846" s="45"/>
      <c r="I846" s="45"/>
      <c r="J846" s="45"/>
      <c r="K846" s="45"/>
      <c r="L846" s="45"/>
      <c r="M846" s="45"/>
    </row>
    <row r="847" spans="1:13" x14ac:dyDescent="0.25">
      <c r="A847" s="159" t="s">
        <v>1957</v>
      </c>
      <c r="B847" s="54" t="s">
        <v>1913</v>
      </c>
      <c r="C847" s="58" t="s">
        <v>1958</v>
      </c>
      <c r="D847" s="56" t="str">
        <f t="shared" si="3"/>
        <v>村</v>
      </c>
      <c r="E847" s="57">
        <v>40</v>
      </c>
      <c r="F847" s="160" t="s">
        <v>264</v>
      </c>
      <c r="G847" s="45"/>
      <c r="H847" s="45"/>
      <c r="I847" s="45"/>
      <c r="J847" s="45"/>
      <c r="K847" s="45"/>
      <c r="L847" s="45"/>
      <c r="M847" s="45"/>
    </row>
    <row r="848" spans="1:13" x14ac:dyDescent="0.25">
      <c r="A848" s="159" t="s">
        <v>1959</v>
      </c>
      <c r="B848" s="54" t="s">
        <v>1913</v>
      </c>
      <c r="C848" s="58" t="s">
        <v>1960</v>
      </c>
      <c r="D848" s="56" t="str">
        <f t="shared" si="3"/>
        <v>村</v>
      </c>
      <c r="E848" s="57">
        <v>25</v>
      </c>
      <c r="F848" s="160" t="s">
        <v>264</v>
      </c>
      <c r="G848" s="45"/>
      <c r="H848" s="45"/>
      <c r="I848" s="45"/>
      <c r="J848" s="45"/>
      <c r="K848" s="45"/>
      <c r="L848" s="45"/>
      <c r="M848" s="45"/>
    </row>
    <row r="849" spans="1:13" x14ac:dyDescent="0.25">
      <c r="A849" s="159" t="s">
        <v>1961</v>
      </c>
      <c r="B849" s="54" t="s">
        <v>1913</v>
      </c>
      <c r="C849" s="58" t="s">
        <v>1962</v>
      </c>
      <c r="D849" s="56" t="str">
        <f t="shared" si="3"/>
        <v>町</v>
      </c>
      <c r="E849" s="57">
        <v>82</v>
      </c>
      <c r="F849" s="160" t="s">
        <v>264</v>
      </c>
      <c r="G849" s="45"/>
      <c r="H849" s="45"/>
      <c r="I849" s="45"/>
      <c r="J849" s="45"/>
      <c r="K849" s="45"/>
      <c r="L849" s="45"/>
      <c r="M849" s="45"/>
    </row>
    <row r="850" spans="1:13" x14ac:dyDescent="0.25">
      <c r="A850" s="159" t="s">
        <v>1963</v>
      </c>
      <c r="B850" s="54" t="s">
        <v>1913</v>
      </c>
      <c r="C850" s="58" t="s">
        <v>1964</v>
      </c>
      <c r="D850" s="56" t="str">
        <f t="shared" si="3"/>
        <v>村</v>
      </c>
      <c r="E850" s="57">
        <v>13</v>
      </c>
      <c r="F850" s="160" t="s">
        <v>264</v>
      </c>
      <c r="G850" s="45"/>
      <c r="H850" s="45"/>
      <c r="I850" s="45"/>
      <c r="J850" s="45"/>
      <c r="K850" s="45"/>
      <c r="L850" s="45"/>
      <c r="M850" s="45"/>
    </row>
    <row r="851" spans="1:13" x14ac:dyDescent="0.25">
      <c r="A851" s="159" t="s">
        <v>1965</v>
      </c>
      <c r="B851" s="54" t="s">
        <v>1913</v>
      </c>
      <c r="C851" s="58" t="s">
        <v>1966</v>
      </c>
      <c r="D851" s="56" t="str">
        <f t="shared" si="3"/>
        <v>村</v>
      </c>
      <c r="E851" s="57">
        <v>14</v>
      </c>
      <c r="F851" s="160" t="s">
        <v>264</v>
      </c>
      <c r="G851" s="45"/>
      <c r="H851" s="45"/>
      <c r="I851" s="45"/>
      <c r="J851" s="45"/>
      <c r="K851" s="45"/>
      <c r="L851" s="45"/>
      <c r="M851" s="45"/>
    </row>
    <row r="852" spans="1:13" x14ac:dyDescent="0.25">
      <c r="A852" s="158" t="s">
        <v>1967</v>
      </c>
      <c r="B852" s="61" t="s">
        <v>1968</v>
      </c>
      <c r="C852" s="55" t="s">
        <v>1968</v>
      </c>
      <c r="D852" s="56" t="str">
        <f t="shared" si="3"/>
        <v>県</v>
      </c>
      <c r="E852" s="57">
        <v>3762</v>
      </c>
      <c r="F852" s="157" t="s">
        <v>267</v>
      </c>
      <c r="G852" s="45"/>
      <c r="H852" s="45"/>
      <c r="I852" s="45"/>
      <c r="J852" s="45"/>
      <c r="K852" s="45"/>
      <c r="L852" s="45"/>
      <c r="M852" s="45"/>
    </row>
    <row r="853" spans="1:13" x14ac:dyDescent="0.25">
      <c r="A853" s="159" t="s">
        <v>1969</v>
      </c>
      <c r="B853" s="54" t="s">
        <v>1968</v>
      </c>
      <c r="C853" s="58" t="s">
        <v>1970</v>
      </c>
      <c r="D853" s="56" t="str">
        <f t="shared" si="3"/>
        <v>市</v>
      </c>
      <c r="E853" s="57">
        <v>1061</v>
      </c>
      <c r="F853" s="157" t="s">
        <v>267</v>
      </c>
      <c r="G853" s="45"/>
      <c r="H853" s="45"/>
      <c r="I853" s="45"/>
      <c r="J853" s="45"/>
      <c r="K853" s="45"/>
      <c r="L853" s="45"/>
      <c r="M853" s="45"/>
    </row>
    <row r="854" spans="1:13" x14ac:dyDescent="0.25">
      <c r="A854" s="159" t="s">
        <v>1971</v>
      </c>
      <c r="B854" s="54" t="s">
        <v>1968</v>
      </c>
      <c r="C854" s="58" t="s">
        <v>1972</v>
      </c>
      <c r="D854" s="56" t="str">
        <f t="shared" si="3"/>
        <v>市</v>
      </c>
      <c r="E854" s="57">
        <v>720</v>
      </c>
      <c r="F854" s="160" t="s">
        <v>266</v>
      </c>
      <c r="G854" s="45"/>
      <c r="H854" s="45"/>
      <c r="I854" s="45"/>
      <c r="J854" s="45"/>
      <c r="K854" s="45"/>
      <c r="L854" s="45"/>
      <c r="M854" s="45"/>
    </row>
    <row r="855" spans="1:13" x14ac:dyDescent="0.25">
      <c r="A855" s="159" t="s">
        <v>1973</v>
      </c>
      <c r="B855" s="54" t="s">
        <v>1968</v>
      </c>
      <c r="C855" s="58" t="s">
        <v>1974</v>
      </c>
      <c r="D855" s="56" t="str">
        <f t="shared" si="3"/>
        <v>市</v>
      </c>
      <c r="E855" s="57">
        <v>517</v>
      </c>
      <c r="F855" s="160" t="s">
        <v>266</v>
      </c>
      <c r="G855" s="45"/>
      <c r="H855" s="45"/>
      <c r="I855" s="45"/>
      <c r="J855" s="45"/>
      <c r="K855" s="45"/>
      <c r="L855" s="45"/>
      <c r="M855" s="45"/>
    </row>
    <row r="856" spans="1:13" x14ac:dyDescent="0.25">
      <c r="A856" s="159" t="s">
        <v>1975</v>
      </c>
      <c r="B856" s="54" t="s">
        <v>1968</v>
      </c>
      <c r="C856" s="58" t="s">
        <v>1976</v>
      </c>
      <c r="D856" s="56" t="str">
        <f t="shared" si="3"/>
        <v>市</v>
      </c>
      <c r="E856" s="57">
        <v>180</v>
      </c>
      <c r="F856" s="160" t="s">
        <v>265</v>
      </c>
      <c r="G856" s="45"/>
      <c r="H856" s="45"/>
      <c r="I856" s="45"/>
      <c r="J856" s="45"/>
      <c r="K856" s="45"/>
      <c r="L856" s="45"/>
      <c r="M856" s="45"/>
    </row>
    <row r="857" spans="1:13" x14ac:dyDescent="0.25">
      <c r="A857" s="159" t="s">
        <v>1977</v>
      </c>
      <c r="B857" s="54" t="s">
        <v>1968</v>
      </c>
      <c r="C857" s="58" t="s">
        <v>1978</v>
      </c>
      <c r="D857" s="56" t="str">
        <f t="shared" si="3"/>
        <v>市</v>
      </c>
      <c r="E857" s="57">
        <v>374</v>
      </c>
      <c r="F857" s="160" t="s">
        <v>266</v>
      </c>
      <c r="G857" s="45"/>
      <c r="H857" s="45"/>
      <c r="I857" s="45"/>
      <c r="J857" s="45"/>
      <c r="K857" s="45"/>
      <c r="L857" s="45"/>
      <c r="M857" s="45"/>
    </row>
    <row r="858" spans="1:13" x14ac:dyDescent="0.25">
      <c r="A858" s="159" t="s">
        <v>1979</v>
      </c>
      <c r="B858" s="54" t="s">
        <v>1968</v>
      </c>
      <c r="C858" s="58" t="s">
        <v>1980</v>
      </c>
      <c r="D858" s="56" t="str">
        <f t="shared" si="3"/>
        <v>市</v>
      </c>
      <c r="E858" s="57">
        <v>196</v>
      </c>
      <c r="F858" s="160" t="s">
        <v>265</v>
      </c>
      <c r="G858" s="45"/>
      <c r="H858" s="45"/>
      <c r="I858" s="45"/>
      <c r="J858" s="45"/>
      <c r="K858" s="45"/>
      <c r="L858" s="45"/>
      <c r="M858" s="45"/>
    </row>
    <row r="859" spans="1:13" x14ac:dyDescent="0.25">
      <c r="A859" s="159" t="s">
        <v>1981</v>
      </c>
      <c r="B859" s="54" t="s">
        <v>1968</v>
      </c>
      <c r="C859" s="58" t="s">
        <v>1982</v>
      </c>
      <c r="D859" s="56" t="str">
        <f t="shared" si="3"/>
        <v>市</v>
      </c>
      <c r="E859" s="57">
        <v>154</v>
      </c>
      <c r="F859" s="160" t="s">
        <v>265</v>
      </c>
      <c r="G859" s="45"/>
      <c r="H859" s="45"/>
      <c r="I859" s="45"/>
      <c r="J859" s="45"/>
      <c r="K859" s="45"/>
      <c r="L859" s="45"/>
      <c r="M859" s="45"/>
    </row>
    <row r="860" spans="1:13" x14ac:dyDescent="0.25">
      <c r="A860" s="159" t="s">
        <v>1983</v>
      </c>
      <c r="B860" s="54" t="s">
        <v>1968</v>
      </c>
      <c r="C860" s="58" t="s">
        <v>1984</v>
      </c>
      <c r="D860" s="56" t="str">
        <f t="shared" si="3"/>
        <v>市</v>
      </c>
      <c r="E860" s="57">
        <v>155</v>
      </c>
      <c r="F860" s="160" t="s">
        <v>265</v>
      </c>
      <c r="G860" s="45"/>
      <c r="H860" s="45"/>
      <c r="I860" s="45"/>
      <c r="J860" s="45"/>
      <c r="K860" s="45"/>
      <c r="L860" s="45"/>
      <c r="M860" s="45"/>
    </row>
    <row r="861" spans="1:13" x14ac:dyDescent="0.25">
      <c r="A861" s="159" t="s">
        <v>1985</v>
      </c>
      <c r="B861" s="54" t="s">
        <v>1968</v>
      </c>
      <c r="C861" s="58" t="s">
        <v>1986</v>
      </c>
      <c r="D861" s="56" t="str">
        <f t="shared" si="3"/>
        <v>市</v>
      </c>
      <c r="E861" s="57">
        <v>274</v>
      </c>
      <c r="F861" s="160" t="s">
        <v>266</v>
      </c>
      <c r="G861" s="45"/>
      <c r="H861" s="45"/>
      <c r="I861" s="45"/>
      <c r="J861" s="45"/>
      <c r="K861" s="45"/>
      <c r="L861" s="45"/>
      <c r="M861" s="45"/>
    </row>
    <row r="862" spans="1:13" x14ac:dyDescent="0.25">
      <c r="A862" s="159" t="s">
        <v>1987</v>
      </c>
      <c r="B862" s="54" t="s">
        <v>1968</v>
      </c>
      <c r="C862" s="58" t="s">
        <v>1988</v>
      </c>
      <c r="D862" s="56" t="str">
        <f t="shared" si="3"/>
        <v>市</v>
      </c>
      <c r="E862" s="57">
        <v>127</v>
      </c>
      <c r="F862" s="160" t="s">
        <v>265</v>
      </c>
      <c r="G862" s="45"/>
      <c r="H862" s="45"/>
      <c r="I862" s="45"/>
      <c r="J862" s="45"/>
      <c r="K862" s="45"/>
      <c r="L862" s="45"/>
      <c r="M862" s="45"/>
    </row>
    <row r="863" spans="1:13" x14ac:dyDescent="0.25">
      <c r="A863" s="159" t="s">
        <v>1989</v>
      </c>
      <c r="B863" s="54" t="s">
        <v>1968</v>
      </c>
      <c r="C863" s="58" t="s">
        <v>1990</v>
      </c>
      <c r="D863" s="56" t="str">
        <f t="shared" si="3"/>
        <v>市</v>
      </c>
      <c r="E863" s="57">
        <v>166</v>
      </c>
      <c r="F863" s="160" t="s">
        <v>265</v>
      </c>
      <c r="G863" s="45"/>
      <c r="H863" s="45"/>
      <c r="I863" s="45"/>
      <c r="J863" s="45"/>
      <c r="K863" s="45"/>
      <c r="L863" s="45"/>
      <c r="M863" s="45"/>
    </row>
    <row r="864" spans="1:13" x14ac:dyDescent="0.25">
      <c r="A864" s="159" t="s">
        <v>1991</v>
      </c>
      <c r="B864" s="54" t="s">
        <v>1968</v>
      </c>
      <c r="C864" s="58" t="s">
        <v>1992</v>
      </c>
      <c r="D864" s="56" t="str">
        <f t="shared" si="3"/>
        <v>市</v>
      </c>
      <c r="E864" s="57">
        <v>157</v>
      </c>
      <c r="F864" s="160" t="s">
        <v>265</v>
      </c>
      <c r="G864" s="45"/>
      <c r="H864" s="45"/>
      <c r="I864" s="45"/>
      <c r="J864" s="45"/>
      <c r="K864" s="45"/>
      <c r="L864" s="45"/>
      <c r="M864" s="45"/>
    </row>
    <row r="865" spans="1:13" x14ac:dyDescent="0.25">
      <c r="A865" s="159" t="s">
        <v>1993</v>
      </c>
      <c r="B865" s="54" t="s">
        <v>1968</v>
      </c>
      <c r="C865" s="58" t="s">
        <v>1994</v>
      </c>
      <c r="D865" s="56" t="str">
        <f t="shared" si="3"/>
        <v>市</v>
      </c>
      <c r="E865" s="57">
        <v>110</v>
      </c>
      <c r="F865" s="160" t="s">
        <v>265</v>
      </c>
      <c r="G865" s="45"/>
      <c r="H865" s="45"/>
      <c r="I865" s="45"/>
      <c r="J865" s="45"/>
      <c r="K865" s="45"/>
      <c r="L865" s="45"/>
      <c r="M865" s="45"/>
    </row>
    <row r="866" spans="1:13" x14ac:dyDescent="0.25">
      <c r="A866" s="159" t="s">
        <v>1995</v>
      </c>
      <c r="B866" s="54" t="s">
        <v>1968</v>
      </c>
      <c r="C866" s="58" t="s">
        <v>1996</v>
      </c>
      <c r="D866" s="56" t="str">
        <f t="shared" si="3"/>
        <v>市</v>
      </c>
      <c r="E866" s="57">
        <v>210</v>
      </c>
      <c r="F866" s="160" t="s">
        <v>266</v>
      </c>
      <c r="G866" s="45"/>
      <c r="H866" s="45"/>
      <c r="I866" s="45"/>
      <c r="J866" s="45"/>
      <c r="K866" s="45"/>
      <c r="L866" s="45"/>
      <c r="M866" s="45"/>
    </row>
    <row r="867" spans="1:13" x14ac:dyDescent="0.25">
      <c r="A867" s="159" t="s">
        <v>1997</v>
      </c>
      <c r="B867" s="54" t="s">
        <v>1968</v>
      </c>
      <c r="C867" s="58" t="s">
        <v>1998</v>
      </c>
      <c r="D867" s="56" t="str">
        <f t="shared" si="3"/>
        <v>市</v>
      </c>
      <c r="E867" s="57">
        <v>211</v>
      </c>
      <c r="F867" s="160" t="s">
        <v>266</v>
      </c>
      <c r="G867" s="45"/>
      <c r="H867" s="45"/>
      <c r="I867" s="45"/>
      <c r="J867" s="45"/>
      <c r="K867" s="45"/>
      <c r="L867" s="45"/>
      <c r="M867" s="45"/>
    </row>
    <row r="868" spans="1:13" x14ac:dyDescent="0.25">
      <c r="A868" s="159" t="s">
        <v>1999</v>
      </c>
      <c r="B868" s="54" t="s">
        <v>1968</v>
      </c>
      <c r="C868" s="58" t="s">
        <v>2000</v>
      </c>
      <c r="D868" s="56" t="str">
        <f t="shared" si="3"/>
        <v>市</v>
      </c>
      <c r="E868" s="57">
        <v>321</v>
      </c>
      <c r="F868" s="160" t="s">
        <v>266</v>
      </c>
      <c r="G868" s="45"/>
      <c r="H868" s="45"/>
      <c r="I868" s="45"/>
      <c r="J868" s="45"/>
      <c r="K868" s="45"/>
      <c r="L868" s="45"/>
      <c r="M868" s="45"/>
    </row>
    <row r="869" spans="1:13" x14ac:dyDescent="0.25">
      <c r="A869" s="159" t="s">
        <v>2001</v>
      </c>
      <c r="B869" s="54" t="s">
        <v>1968</v>
      </c>
      <c r="C869" s="58" t="s">
        <v>2002</v>
      </c>
      <c r="D869" s="56" t="str">
        <f t="shared" si="3"/>
        <v>市</v>
      </c>
      <c r="E869" s="57">
        <v>205</v>
      </c>
      <c r="F869" s="160" t="s">
        <v>266</v>
      </c>
      <c r="G869" s="45"/>
      <c r="H869" s="45"/>
      <c r="I869" s="45"/>
      <c r="J869" s="45"/>
      <c r="K869" s="45"/>
      <c r="L869" s="45"/>
      <c r="M869" s="45"/>
    </row>
    <row r="870" spans="1:13" x14ac:dyDescent="0.25">
      <c r="A870" s="159" t="s">
        <v>2003</v>
      </c>
      <c r="B870" s="54" t="s">
        <v>1968</v>
      </c>
      <c r="C870" s="58" t="s">
        <v>2004</v>
      </c>
      <c r="D870" s="56" t="str">
        <f t="shared" si="3"/>
        <v>市</v>
      </c>
      <c r="E870" s="57">
        <v>124</v>
      </c>
      <c r="F870" s="160" t="s">
        <v>265</v>
      </c>
      <c r="G870" s="45"/>
      <c r="H870" s="45"/>
      <c r="I870" s="45"/>
      <c r="J870" s="45"/>
      <c r="K870" s="45"/>
      <c r="L870" s="45"/>
      <c r="M870" s="45"/>
    </row>
    <row r="871" spans="1:13" x14ac:dyDescent="0.25">
      <c r="A871" s="159" t="s">
        <v>2005</v>
      </c>
      <c r="B871" s="54" t="s">
        <v>1968</v>
      </c>
      <c r="C871" s="58" t="s">
        <v>2006</v>
      </c>
      <c r="D871" s="56" t="str">
        <f t="shared" si="3"/>
        <v>市</v>
      </c>
      <c r="E871" s="57">
        <v>365</v>
      </c>
      <c r="F871" s="160" t="s">
        <v>266</v>
      </c>
      <c r="G871" s="45"/>
      <c r="H871" s="45"/>
      <c r="I871" s="45"/>
      <c r="J871" s="45"/>
      <c r="K871" s="45"/>
      <c r="L871" s="45"/>
      <c r="M871" s="45"/>
    </row>
    <row r="872" spans="1:13" x14ac:dyDescent="0.25">
      <c r="A872" s="159" t="s">
        <v>2007</v>
      </c>
      <c r="B872" s="54" t="s">
        <v>1968</v>
      </c>
      <c r="C872" s="58" t="s">
        <v>2008</v>
      </c>
      <c r="D872" s="56" t="str">
        <f t="shared" si="3"/>
        <v>町</v>
      </c>
      <c r="E872" s="57">
        <v>31</v>
      </c>
      <c r="F872" s="160" t="s">
        <v>264</v>
      </c>
      <c r="G872" s="45"/>
      <c r="H872" s="45"/>
      <c r="I872" s="45"/>
      <c r="J872" s="45"/>
      <c r="K872" s="45"/>
      <c r="L872" s="45"/>
      <c r="M872" s="45"/>
    </row>
    <row r="873" spans="1:13" x14ac:dyDescent="0.25">
      <c r="A873" s="159" t="s">
        <v>2009</v>
      </c>
      <c r="B873" s="54" t="s">
        <v>1968</v>
      </c>
      <c r="C873" s="58" t="s">
        <v>2010</v>
      </c>
      <c r="D873" s="56" t="str">
        <f t="shared" si="3"/>
        <v>村</v>
      </c>
      <c r="E873" s="57">
        <v>30</v>
      </c>
      <c r="F873" s="160" t="s">
        <v>264</v>
      </c>
      <c r="G873" s="45"/>
      <c r="H873" s="45"/>
      <c r="I873" s="45"/>
      <c r="J873" s="45"/>
      <c r="K873" s="45"/>
      <c r="L873" s="45"/>
      <c r="M873" s="45"/>
    </row>
    <row r="874" spans="1:13" x14ac:dyDescent="0.25">
      <c r="A874" s="159" t="s">
        <v>2011</v>
      </c>
      <c r="B874" s="54" t="s">
        <v>1968</v>
      </c>
      <c r="C874" s="58" t="s">
        <v>1279</v>
      </c>
      <c r="D874" s="56" t="str">
        <f t="shared" si="3"/>
        <v>村</v>
      </c>
      <c r="E874" s="57">
        <v>25</v>
      </c>
      <c r="F874" s="160" t="s">
        <v>264</v>
      </c>
      <c r="G874" s="45"/>
      <c r="H874" s="45"/>
      <c r="I874" s="45"/>
      <c r="J874" s="45"/>
      <c r="K874" s="45"/>
      <c r="L874" s="45"/>
      <c r="M874" s="45"/>
    </row>
    <row r="875" spans="1:13" x14ac:dyDescent="0.25">
      <c r="A875" s="159" t="s">
        <v>2012</v>
      </c>
      <c r="B875" s="54" t="s">
        <v>1968</v>
      </c>
      <c r="C875" s="58" t="s">
        <v>2013</v>
      </c>
      <c r="D875" s="56" t="str">
        <f t="shared" si="3"/>
        <v>村</v>
      </c>
      <c r="E875" s="57">
        <v>23</v>
      </c>
      <c r="F875" s="160" t="s">
        <v>264</v>
      </c>
      <c r="G875" s="45"/>
      <c r="H875" s="45"/>
      <c r="I875" s="45"/>
      <c r="J875" s="45"/>
      <c r="K875" s="45"/>
      <c r="L875" s="45"/>
      <c r="M875" s="45"/>
    </row>
    <row r="876" spans="1:13" x14ac:dyDescent="0.25">
      <c r="A876" s="159" t="s">
        <v>2014</v>
      </c>
      <c r="B876" s="54" t="s">
        <v>1968</v>
      </c>
      <c r="C876" s="58" t="s">
        <v>2015</v>
      </c>
      <c r="D876" s="56" t="str">
        <f t="shared" si="3"/>
        <v>村</v>
      </c>
      <c r="E876" s="57">
        <v>15</v>
      </c>
      <c r="F876" s="160" t="s">
        <v>264</v>
      </c>
      <c r="G876" s="45"/>
      <c r="H876" s="45"/>
      <c r="I876" s="45"/>
      <c r="J876" s="45"/>
      <c r="K876" s="45"/>
      <c r="L876" s="45"/>
      <c r="M876" s="45"/>
    </row>
    <row r="877" spans="1:13" x14ac:dyDescent="0.25">
      <c r="A877" s="159" t="s">
        <v>2016</v>
      </c>
      <c r="B877" s="54" t="s">
        <v>1968</v>
      </c>
      <c r="C877" s="58" t="s">
        <v>2017</v>
      </c>
      <c r="D877" s="56" t="str">
        <f t="shared" si="3"/>
        <v>町</v>
      </c>
      <c r="E877" s="57">
        <v>64</v>
      </c>
      <c r="F877" s="160" t="s">
        <v>264</v>
      </c>
      <c r="G877" s="45"/>
      <c r="H877" s="45"/>
      <c r="I877" s="45"/>
      <c r="J877" s="45"/>
      <c r="K877" s="45"/>
      <c r="L877" s="45"/>
      <c r="M877" s="45"/>
    </row>
    <row r="878" spans="1:13" x14ac:dyDescent="0.25">
      <c r="A878" s="159" t="s">
        <v>2018</v>
      </c>
      <c r="B878" s="54" t="s">
        <v>1968</v>
      </c>
      <c r="C878" s="58" t="s">
        <v>2019</v>
      </c>
      <c r="D878" s="56" t="str">
        <f t="shared" si="3"/>
        <v>町</v>
      </c>
      <c r="E878" s="57">
        <v>114</v>
      </c>
      <c r="F878" s="160" t="s">
        <v>265</v>
      </c>
      <c r="G878" s="45"/>
      <c r="H878" s="45"/>
      <c r="I878" s="45"/>
      <c r="J878" s="45"/>
      <c r="K878" s="45"/>
      <c r="L878" s="45"/>
      <c r="M878" s="45"/>
    </row>
    <row r="879" spans="1:13" x14ac:dyDescent="0.25">
      <c r="A879" s="159" t="s">
        <v>2020</v>
      </c>
      <c r="B879" s="54" t="s">
        <v>1968</v>
      </c>
      <c r="C879" s="58" t="s">
        <v>2021</v>
      </c>
      <c r="D879" s="56" t="str">
        <f t="shared" si="3"/>
        <v>町</v>
      </c>
      <c r="E879" s="57">
        <v>70</v>
      </c>
      <c r="F879" s="160" t="s">
        <v>264</v>
      </c>
      <c r="G879" s="45"/>
      <c r="H879" s="45"/>
      <c r="I879" s="45"/>
      <c r="J879" s="45"/>
      <c r="K879" s="45"/>
      <c r="L879" s="45"/>
      <c r="M879" s="45"/>
    </row>
    <row r="880" spans="1:13" x14ac:dyDescent="0.25">
      <c r="A880" s="159" t="s">
        <v>2022</v>
      </c>
      <c r="B880" s="54" t="s">
        <v>1968</v>
      </c>
      <c r="C880" s="58" t="s">
        <v>2023</v>
      </c>
      <c r="D880" s="56" t="str">
        <f t="shared" si="3"/>
        <v>町</v>
      </c>
      <c r="E880" s="57">
        <v>49</v>
      </c>
      <c r="F880" s="160" t="s">
        <v>264</v>
      </c>
      <c r="G880" s="45"/>
      <c r="H880" s="45"/>
      <c r="I880" s="45"/>
      <c r="J880" s="45"/>
      <c r="K880" s="45"/>
      <c r="L880" s="45"/>
      <c r="M880" s="45"/>
    </row>
    <row r="881" spans="1:13" x14ac:dyDescent="0.25">
      <c r="A881" s="159" t="s">
        <v>2024</v>
      </c>
      <c r="B881" s="54" t="s">
        <v>1968</v>
      </c>
      <c r="C881" s="58" t="s">
        <v>2025</v>
      </c>
      <c r="D881" s="56" t="str">
        <f t="shared" si="3"/>
        <v>村</v>
      </c>
      <c r="E881" s="57">
        <v>25</v>
      </c>
      <c r="F881" s="160" t="s">
        <v>264</v>
      </c>
      <c r="G881" s="45"/>
      <c r="H881" s="45"/>
      <c r="I881" s="45"/>
      <c r="J881" s="45"/>
      <c r="K881" s="45"/>
      <c r="L881" s="45"/>
      <c r="M881" s="45"/>
    </row>
    <row r="882" spans="1:13" x14ac:dyDescent="0.25">
      <c r="A882" s="159" t="s">
        <v>2026</v>
      </c>
      <c r="B882" s="54" t="s">
        <v>1968</v>
      </c>
      <c r="C882" s="58" t="s">
        <v>2027</v>
      </c>
      <c r="D882" s="56" t="str">
        <f t="shared" si="3"/>
        <v>町</v>
      </c>
      <c r="E882" s="57">
        <v>43</v>
      </c>
      <c r="F882" s="160" t="s">
        <v>264</v>
      </c>
      <c r="G882" s="45"/>
      <c r="H882" s="45"/>
      <c r="I882" s="45"/>
      <c r="J882" s="45"/>
      <c r="K882" s="45"/>
      <c r="L882" s="45"/>
      <c r="M882" s="45"/>
    </row>
    <row r="883" spans="1:13" x14ac:dyDescent="0.25">
      <c r="A883" s="159" t="s">
        <v>2028</v>
      </c>
      <c r="B883" s="54" t="s">
        <v>1968</v>
      </c>
      <c r="C883" s="58" t="s">
        <v>2029</v>
      </c>
      <c r="D883" s="56" t="str">
        <f t="shared" si="3"/>
        <v>町</v>
      </c>
      <c r="E883" s="57">
        <v>96</v>
      </c>
      <c r="F883" s="160" t="s">
        <v>264</v>
      </c>
      <c r="G883" s="45"/>
      <c r="H883" s="45"/>
      <c r="I883" s="45"/>
      <c r="J883" s="45"/>
      <c r="K883" s="45"/>
      <c r="L883" s="45"/>
      <c r="M883" s="45"/>
    </row>
    <row r="884" spans="1:13" x14ac:dyDescent="0.25">
      <c r="A884" s="159" t="s">
        <v>2030</v>
      </c>
      <c r="B884" s="54" t="s">
        <v>1968</v>
      </c>
      <c r="C884" s="58" t="s">
        <v>2031</v>
      </c>
      <c r="D884" s="56" t="str">
        <f t="shared" si="3"/>
        <v>町</v>
      </c>
      <c r="E884" s="57">
        <v>68</v>
      </c>
      <c r="F884" s="160" t="s">
        <v>264</v>
      </c>
      <c r="G884" s="45"/>
      <c r="H884" s="45"/>
      <c r="I884" s="45"/>
      <c r="J884" s="45"/>
      <c r="K884" s="45"/>
      <c r="L884" s="45"/>
      <c r="M884" s="45"/>
    </row>
    <row r="885" spans="1:13" x14ac:dyDescent="0.25">
      <c r="A885" s="159" t="s">
        <v>2032</v>
      </c>
      <c r="B885" s="54" t="s">
        <v>1968</v>
      </c>
      <c r="C885" s="58" t="s">
        <v>2033</v>
      </c>
      <c r="D885" s="56" t="str">
        <f t="shared" si="3"/>
        <v>村</v>
      </c>
      <c r="E885" s="57">
        <v>48</v>
      </c>
      <c r="F885" s="160" t="s">
        <v>264</v>
      </c>
      <c r="G885" s="45"/>
      <c r="H885" s="45"/>
      <c r="I885" s="45"/>
      <c r="J885" s="45"/>
      <c r="K885" s="45"/>
      <c r="L885" s="45"/>
      <c r="M885" s="45"/>
    </row>
    <row r="886" spans="1:13" x14ac:dyDescent="0.25">
      <c r="A886" s="159" t="s">
        <v>2034</v>
      </c>
      <c r="B886" s="54" t="s">
        <v>1968</v>
      </c>
      <c r="C886" s="58" t="s">
        <v>2035</v>
      </c>
      <c r="D886" s="56" t="str">
        <f t="shared" si="3"/>
        <v>町</v>
      </c>
      <c r="E886" s="57">
        <v>75</v>
      </c>
      <c r="F886" s="160" t="s">
        <v>264</v>
      </c>
      <c r="G886" s="45"/>
      <c r="H886" s="45"/>
      <c r="I886" s="45"/>
      <c r="J886" s="45"/>
      <c r="K886" s="45"/>
      <c r="L886" s="45"/>
      <c r="M886" s="45"/>
    </row>
    <row r="887" spans="1:13" x14ac:dyDescent="0.25">
      <c r="A887" s="159" t="s">
        <v>2036</v>
      </c>
      <c r="B887" s="54" t="s">
        <v>1968</v>
      </c>
      <c r="C887" s="58" t="s">
        <v>2037</v>
      </c>
      <c r="D887" s="56" t="str">
        <f t="shared" si="3"/>
        <v>町</v>
      </c>
      <c r="E887" s="57">
        <v>74</v>
      </c>
      <c r="F887" s="160" t="s">
        <v>264</v>
      </c>
      <c r="G887" s="45"/>
      <c r="H887" s="45"/>
      <c r="I887" s="45"/>
      <c r="J887" s="45"/>
      <c r="K887" s="45"/>
      <c r="L887" s="45"/>
      <c r="M887" s="45"/>
    </row>
    <row r="888" spans="1:13" x14ac:dyDescent="0.25">
      <c r="A888" s="159" t="s">
        <v>2038</v>
      </c>
      <c r="B888" s="54" t="s">
        <v>1968</v>
      </c>
      <c r="C888" s="58" t="s">
        <v>2039</v>
      </c>
      <c r="D888" s="56" t="str">
        <f t="shared" si="3"/>
        <v>町</v>
      </c>
      <c r="E888" s="57">
        <v>60</v>
      </c>
      <c r="F888" s="160" t="s">
        <v>264</v>
      </c>
      <c r="G888" s="45"/>
      <c r="H888" s="45"/>
      <c r="I888" s="45"/>
      <c r="J888" s="45"/>
      <c r="K888" s="45"/>
      <c r="L888" s="45"/>
      <c r="M888" s="45"/>
    </row>
    <row r="889" spans="1:13" x14ac:dyDescent="0.25">
      <c r="A889" s="159" t="s">
        <v>2040</v>
      </c>
      <c r="B889" s="54" t="s">
        <v>1968</v>
      </c>
      <c r="C889" s="58" t="s">
        <v>2041</v>
      </c>
      <c r="D889" s="56" t="str">
        <f t="shared" si="3"/>
        <v>村</v>
      </c>
      <c r="E889" s="57">
        <v>59</v>
      </c>
      <c r="F889" s="160" t="s">
        <v>264</v>
      </c>
      <c r="G889" s="45"/>
      <c r="H889" s="45"/>
      <c r="I889" s="45"/>
      <c r="J889" s="45"/>
      <c r="K889" s="45"/>
      <c r="L889" s="45"/>
      <c r="M889" s="45"/>
    </row>
    <row r="890" spans="1:13" x14ac:dyDescent="0.25">
      <c r="A890" s="159" t="s">
        <v>2042</v>
      </c>
      <c r="B890" s="54" t="s">
        <v>1968</v>
      </c>
      <c r="C890" s="58" t="s">
        <v>2043</v>
      </c>
      <c r="D890" s="56" t="str">
        <f t="shared" si="3"/>
        <v>村</v>
      </c>
      <c r="E890" s="57">
        <v>37</v>
      </c>
      <c r="F890" s="160" t="s">
        <v>264</v>
      </c>
      <c r="G890" s="45"/>
      <c r="H890" s="45"/>
      <c r="I890" s="45"/>
      <c r="J890" s="45"/>
      <c r="K890" s="45"/>
      <c r="L890" s="45"/>
      <c r="M890" s="45"/>
    </row>
    <row r="891" spans="1:13" x14ac:dyDescent="0.25">
      <c r="A891" s="159" t="s">
        <v>2044</v>
      </c>
      <c r="B891" s="54" t="s">
        <v>1968</v>
      </c>
      <c r="C891" s="58" t="s">
        <v>2045</v>
      </c>
      <c r="D891" s="56" t="str">
        <f t="shared" si="3"/>
        <v>村</v>
      </c>
      <c r="E891" s="57">
        <v>36</v>
      </c>
      <c r="F891" s="160" t="s">
        <v>264</v>
      </c>
      <c r="G891" s="45"/>
      <c r="H891" s="45"/>
      <c r="I891" s="45"/>
      <c r="J891" s="45"/>
      <c r="K891" s="45"/>
      <c r="L891" s="45"/>
      <c r="M891" s="45"/>
    </row>
    <row r="892" spans="1:13" x14ac:dyDescent="0.25">
      <c r="A892" s="159" t="s">
        <v>2046</v>
      </c>
      <c r="B892" s="54" t="s">
        <v>1968</v>
      </c>
      <c r="C892" s="58" t="s">
        <v>2047</v>
      </c>
      <c r="D892" s="56" t="str">
        <f t="shared" si="3"/>
        <v>町</v>
      </c>
      <c r="E892" s="57">
        <v>56</v>
      </c>
      <c r="F892" s="160" t="s">
        <v>264</v>
      </c>
      <c r="G892" s="45"/>
      <c r="H892" s="45"/>
      <c r="I892" s="45"/>
      <c r="J892" s="45"/>
      <c r="K892" s="45"/>
      <c r="L892" s="45"/>
      <c r="M892" s="45"/>
    </row>
    <row r="893" spans="1:13" x14ac:dyDescent="0.25">
      <c r="A893" s="159" t="s">
        <v>2048</v>
      </c>
      <c r="B893" s="54" t="s">
        <v>1968</v>
      </c>
      <c r="C893" s="58" t="s">
        <v>2049</v>
      </c>
      <c r="D893" s="56" t="str">
        <f t="shared" si="3"/>
        <v>町</v>
      </c>
      <c r="E893" s="57">
        <v>44</v>
      </c>
      <c r="F893" s="160" t="s">
        <v>264</v>
      </c>
      <c r="G893" s="45"/>
      <c r="H893" s="45"/>
      <c r="I893" s="45"/>
      <c r="J893" s="45"/>
      <c r="K893" s="45"/>
      <c r="L893" s="45"/>
      <c r="M893" s="45"/>
    </row>
    <row r="894" spans="1:13" x14ac:dyDescent="0.25">
      <c r="A894" s="159" t="s">
        <v>2050</v>
      </c>
      <c r="B894" s="54" t="s">
        <v>1968</v>
      </c>
      <c r="C894" s="58" t="s">
        <v>2051</v>
      </c>
      <c r="D894" s="56" t="str">
        <f t="shared" si="3"/>
        <v>町</v>
      </c>
      <c r="E894" s="57">
        <v>35</v>
      </c>
      <c r="F894" s="160" t="s">
        <v>264</v>
      </c>
      <c r="G894" s="45"/>
      <c r="H894" s="45"/>
      <c r="I894" s="45"/>
      <c r="J894" s="45"/>
      <c r="K894" s="45"/>
      <c r="L894" s="45"/>
      <c r="M894" s="45"/>
    </row>
    <row r="895" spans="1:13" x14ac:dyDescent="0.25">
      <c r="A895" s="159" t="s">
        <v>2052</v>
      </c>
      <c r="B895" s="54" t="s">
        <v>1968</v>
      </c>
      <c r="C895" s="58" t="s">
        <v>2053</v>
      </c>
      <c r="D895" s="56" t="str">
        <f t="shared" si="3"/>
        <v>村</v>
      </c>
      <c r="E895" s="57">
        <v>47</v>
      </c>
      <c r="F895" s="160" t="s">
        <v>264</v>
      </c>
      <c r="G895" s="45"/>
      <c r="H895" s="45"/>
      <c r="I895" s="45"/>
      <c r="J895" s="45"/>
      <c r="K895" s="45"/>
      <c r="L895" s="45"/>
      <c r="M895" s="45"/>
    </row>
    <row r="896" spans="1:13" x14ac:dyDescent="0.25">
      <c r="A896" s="159" t="s">
        <v>2054</v>
      </c>
      <c r="B896" s="54" t="s">
        <v>1968</v>
      </c>
      <c r="C896" s="58" t="s">
        <v>2055</v>
      </c>
      <c r="D896" s="56" t="str">
        <f t="shared" si="3"/>
        <v>村</v>
      </c>
      <c r="E896" s="57">
        <v>11</v>
      </c>
      <c r="F896" s="160" t="s">
        <v>264</v>
      </c>
      <c r="G896" s="45"/>
      <c r="H896" s="45"/>
      <c r="I896" s="45"/>
      <c r="J896" s="45"/>
      <c r="K896" s="45"/>
      <c r="L896" s="45"/>
      <c r="M896" s="45"/>
    </row>
    <row r="897" spans="1:13" x14ac:dyDescent="0.25">
      <c r="A897" s="159" t="s">
        <v>2056</v>
      </c>
      <c r="B897" s="54" t="s">
        <v>1968</v>
      </c>
      <c r="C897" s="58" t="s">
        <v>2057</v>
      </c>
      <c r="D897" s="56" t="str">
        <f t="shared" si="3"/>
        <v>村</v>
      </c>
      <c r="E897" s="57">
        <v>14</v>
      </c>
      <c r="F897" s="160" t="s">
        <v>264</v>
      </c>
      <c r="G897" s="45"/>
      <c r="H897" s="45"/>
      <c r="I897" s="45"/>
      <c r="J897" s="45"/>
      <c r="K897" s="45"/>
      <c r="L897" s="45"/>
      <c r="M897" s="45"/>
    </row>
    <row r="898" spans="1:13" x14ac:dyDescent="0.25">
      <c r="A898" s="159" t="s">
        <v>2058</v>
      </c>
      <c r="B898" s="54" t="s">
        <v>1968</v>
      </c>
      <c r="C898" s="58" t="s">
        <v>2059</v>
      </c>
      <c r="D898" s="56" t="str">
        <f t="shared" si="3"/>
        <v>村</v>
      </c>
      <c r="E898" s="57">
        <v>25</v>
      </c>
      <c r="F898" s="160" t="s">
        <v>264</v>
      </c>
      <c r="G898" s="45"/>
      <c r="H898" s="45"/>
      <c r="I898" s="45"/>
      <c r="J898" s="45"/>
      <c r="K898" s="45"/>
      <c r="L898" s="45"/>
      <c r="M898" s="45"/>
    </row>
    <row r="899" spans="1:13" x14ac:dyDescent="0.25">
      <c r="A899" s="159" t="s">
        <v>2060</v>
      </c>
      <c r="B899" s="54" t="s">
        <v>1968</v>
      </c>
      <c r="C899" s="58" t="s">
        <v>2061</v>
      </c>
      <c r="D899" s="56" t="str">
        <f t="shared" si="3"/>
        <v>村</v>
      </c>
      <c r="E899" s="57">
        <v>10</v>
      </c>
      <c r="F899" s="160" t="s">
        <v>264</v>
      </c>
      <c r="G899" s="45"/>
      <c r="H899" s="45"/>
      <c r="I899" s="45"/>
      <c r="J899" s="45"/>
      <c r="K899" s="45"/>
      <c r="L899" s="45"/>
      <c r="M899" s="45"/>
    </row>
    <row r="900" spans="1:13" x14ac:dyDescent="0.25">
      <c r="A900" s="159" t="s">
        <v>2062</v>
      </c>
      <c r="B900" s="54" t="s">
        <v>1968</v>
      </c>
      <c r="C900" s="58" t="s">
        <v>2063</v>
      </c>
      <c r="D900" s="56" t="str">
        <f t="shared" si="3"/>
        <v>村</v>
      </c>
      <c r="E900" s="57">
        <v>26</v>
      </c>
      <c r="F900" s="160" t="s">
        <v>264</v>
      </c>
      <c r="G900" s="45"/>
      <c r="H900" s="45"/>
      <c r="I900" s="45"/>
      <c r="J900" s="45"/>
      <c r="K900" s="45"/>
      <c r="L900" s="45"/>
      <c r="M900" s="45"/>
    </row>
    <row r="901" spans="1:13" x14ac:dyDescent="0.25">
      <c r="A901" s="159" t="s">
        <v>2064</v>
      </c>
      <c r="B901" s="54" t="s">
        <v>1968</v>
      </c>
      <c r="C901" s="58" t="s">
        <v>2065</v>
      </c>
      <c r="D901" s="56" t="str">
        <f t="shared" si="3"/>
        <v>村</v>
      </c>
      <c r="E901" s="57">
        <v>15</v>
      </c>
      <c r="F901" s="160" t="s">
        <v>264</v>
      </c>
      <c r="G901" s="45"/>
      <c r="H901" s="45"/>
      <c r="I901" s="45"/>
      <c r="J901" s="45"/>
      <c r="K901" s="45"/>
      <c r="L901" s="45"/>
      <c r="M901" s="45"/>
    </row>
    <row r="902" spans="1:13" x14ac:dyDescent="0.25">
      <c r="A902" s="159" t="s">
        <v>2066</v>
      </c>
      <c r="B902" s="54" t="s">
        <v>1968</v>
      </c>
      <c r="C902" s="58" t="s">
        <v>2067</v>
      </c>
      <c r="D902" s="56" t="str">
        <f t="shared" si="3"/>
        <v>村</v>
      </c>
      <c r="E902" s="57">
        <v>28</v>
      </c>
      <c r="F902" s="160" t="s">
        <v>264</v>
      </c>
      <c r="G902" s="45"/>
      <c r="H902" s="45"/>
      <c r="I902" s="45"/>
      <c r="J902" s="45"/>
      <c r="K902" s="45"/>
      <c r="L902" s="45"/>
      <c r="M902" s="45"/>
    </row>
    <row r="903" spans="1:13" x14ac:dyDescent="0.25">
      <c r="A903" s="159" t="s">
        <v>2068</v>
      </c>
      <c r="B903" s="54" t="s">
        <v>1968</v>
      </c>
      <c r="C903" s="58" t="s">
        <v>2069</v>
      </c>
      <c r="D903" s="56" t="str">
        <f t="shared" si="3"/>
        <v>村</v>
      </c>
      <c r="E903" s="57">
        <v>31</v>
      </c>
      <c r="F903" s="160" t="s">
        <v>264</v>
      </c>
      <c r="G903" s="45"/>
      <c r="H903" s="45"/>
      <c r="I903" s="45"/>
      <c r="J903" s="45"/>
      <c r="K903" s="45"/>
      <c r="L903" s="45"/>
      <c r="M903" s="45"/>
    </row>
    <row r="904" spans="1:13" x14ac:dyDescent="0.25">
      <c r="A904" s="159" t="s">
        <v>2070</v>
      </c>
      <c r="B904" s="54" t="s">
        <v>1968</v>
      </c>
      <c r="C904" s="58" t="s">
        <v>2071</v>
      </c>
      <c r="D904" s="56" t="str">
        <f t="shared" si="3"/>
        <v>村</v>
      </c>
      <c r="E904" s="57">
        <v>20</v>
      </c>
      <c r="F904" s="160" t="s">
        <v>264</v>
      </c>
      <c r="G904" s="45"/>
      <c r="H904" s="45"/>
      <c r="I904" s="45"/>
      <c r="J904" s="45"/>
      <c r="K904" s="45"/>
      <c r="L904" s="45"/>
      <c r="M904" s="45"/>
    </row>
    <row r="905" spans="1:13" x14ac:dyDescent="0.25">
      <c r="A905" s="159" t="s">
        <v>2072</v>
      </c>
      <c r="B905" s="54" t="s">
        <v>1968</v>
      </c>
      <c r="C905" s="58" t="s">
        <v>2073</v>
      </c>
      <c r="D905" s="56" t="str">
        <f t="shared" si="3"/>
        <v>町</v>
      </c>
      <c r="E905" s="57">
        <v>49</v>
      </c>
      <c r="F905" s="160" t="s">
        <v>264</v>
      </c>
      <c r="G905" s="45"/>
      <c r="H905" s="45"/>
      <c r="I905" s="45"/>
      <c r="J905" s="45"/>
      <c r="K905" s="45"/>
      <c r="L905" s="45"/>
      <c r="M905" s="45"/>
    </row>
    <row r="906" spans="1:13" x14ac:dyDescent="0.25">
      <c r="A906" s="159" t="s">
        <v>2074</v>
      </c>
      <c r="B906" s="54" t="s">
        <v>1968</v>
      </c>
      <c r="C906" s="58" t="s">
        <v>2075</v>
      </c>
      <c r="D906" s="56" t="str">
        <f t="shared" si="3"/>
        <v>町</v>
      </c>
      <c r="E906" s="57">
        <v>45</v>
      </c>
      <c r="F906" s="160" t="s">
        <v>264</v>
      </c>
      <c r="G906" s="45"/>
      <c r="H906" s="45"/>
      <c r="I906" s="45"/>
      <c r="J906" s="45"/>
      <c r="K906" s="45"/>
      <c r="L906" s="45"/>
      <c r="M906" s="45"/>
    </row>
    <row r="907" spans="1:13" x14ac:dyDescent="0.25">
      <c r="A907" s="159" t="s">
        <v>2076</v>
      </c>
      <c r="B907" s="54" t="s">
        <v>1968</v>
      </c>
      <c r="C907" s="58" t="s">
        <v>2077</v>
      </c>
      <c r="D907" s="56" t="str">
        <f t="shared" si="3"/>
        <v>村</v>
      </c>
      <c r="E907" s="57">
        <v>30</v>
      </c>
      <c r="F907" s="160" t="s">
        <v>264</v>
      </c>
      <c r="G907" s="45"/>
      <c r="H907" s="45"/>
      <c r="I907" s="45"/>
      <c r="J907" s="45"/>
      <c r="K907" s="45"/>
      <c r="L907" s="45"/>
      <c r="M907" s="45"/>
    </row>
    <row r="908" spans="1:13" x14ac:dyDescent="0.25">
      <c r="A908" s="159" t="s">
        <v>2078</v>
      </c>
      <c r="B908" s="54" t="s">
        <v>1968</v>
      </c>
      <c r="C908" s="58" t="s">
        <v>2079</v>
      </c>
      <c r="D908" s="56" t="str">
        <f t="shared" si="3"/>
        <v>村</v>
      </c>
      <c r="E908" s="57">
        <v>25</v>
      </c>
      <c r="F908" s="160" t="s">
        <v>264</v>
      </c>
      <c r="G908" s="45"/>
      <c r="H908" s="45"/>
      <c r="I908" s="45"/>
      <c r="J908" s="45"/>
      <c r="K908" s="45"/>
      <c r="L908" s="45"/>
      <c r="M908" s="45"/>
    </row>
    <row r="909" spans="1:13" x14ac:dyDescent="0.25">
      <c r="A909" s="159" t="s">
        <v>2080</v>
      </c>
      <c r="B909" s="54" t="s">
        <v>1968</v>
      </c>
      <c r="C909" s="58" t="s">
        <v>2081</v>
      </c>
      <c r="D909" s="56" t="str">
        <f t="shared" si="3"/>
        <v>村</v>
      </c>
      <c r="E909" s="57">
        <v>39</v>
      </c>
      <c r="F909" s="160" t="s">
        <v>264</v>
      </c>
      <c r="G909" s="45"/>
      <c r="H909" s="45"/>
      <c r="I909" s="45"/>
      <c r="J909" s="45"/>
      <c r="K909" s="45"/>
      <c r="L909" s="45"/>
      <c r="M909" s="45"/>
    </row>
    <row r="910" spans="1:13" x14ac:dyDescent="0.25">
      <c r="A910" s="159" t="s">
        <v>2082</v>
      </c>
      <c r="B910" s="54" t="s">
        <v>1968</v>
      </c>
      <c r="C910" s="58" t="s">
        <v>2083</v>
      </c>
      <c r="D910" s="56" t="str">
        <f t="shared" si="3"/>
        <v>町</v>
      </c>
      <c r="E910" s="57">
        <v>91</v>
      </c>
      <c r="F910" s="160" t="s">
        <v>264</v>
      </c>
      <c r="G910" s="45"/>
      <c r="H910" s="45"/>
      <c r="I910" s="45"/>
      <c r="J910" s="45"/>
      <c r="K910" s="45"/>
      <c r="L910" s="45"/>
      <c r="M910" s="45"/>
    </row>
    <row r="911" spans="1:13" x14ac:dyDescent="0.25">
      <c r="A911" s="159" t="s">
        <v>2084</v>
      </c>
      <c r="B911" s="54" t="s">
        <v>1968</v>
      </c>
      <c r="C911" s="58" t="s">
        <v>2085</v>
      </c>
      <c r="D911" s="56" t="str">
        <f t="shared" si="3"/>
        <v>村</v>
      </c>
      <c r="E911" s="57">
        <v>27</v>
      </c>
      <c r="F911" s="160" t="s">
        <v>264</v>
      </c>
      <c r="G911" s="45"/>
      <c r="H911" s="45"/>
      <c r="I911" s="45"/>
      <c r="J911" s="45"/>
      <c r="K911" s="45"/>
      <c r="L911" s="45"/>
      <c r="M911" s="45"/>
    </row>
    <row r="912" spans="1:13" x14ac:dyDescent="0.25">
      <c r="A912" s="159" t="s">
        <v>2086</v>
      </c>
      <c r="B912" s="54" t="s">
        <v>1968</v>
      </c>
      <c r="C912" s="58" t="s">
        <v>2087</v>
      </c>
      <c r="D912" s="56" t="str">
        <f t="shared" si="3"/>
        <v>村</v>
      </c>
      <c r="E912" s="57">
        <v>22</v>
      </c>
      <c r="F912" s="160" t="s">
        <v>264</v>
      </c>
      <c r="G912" s="45"/>
      <c r="H912" s="45"/>
      <c r="I912" s="45"/>
      <c r="J912" s="45"/>
      <c r="K912" s="45"/>
      <c r="L912" s="45"/>
      <c r="M912" s="45"/>
    </row>
    <row r="913" spans="1:13" x14ac:dyDescent="0.25">
      <c r="A913" s="159" t="s">
        <v>2088</v>
      </c>
      <c r="B913" s="54" t="s">
        <v>1968</v>
      </c>
      <c r="C913" s="58" t="s">
        <v>2089</v>
      </c>
      <c r="D913" s="56" t="str">
        <f t="shared" si="3"/>
        <v>村</v>
      </c>
      <c r="E913" s="57">
        <v>40</v>
      </c>
      <c r="F913" s="160" t="s">
        <v>264</v>
      </c>
      <c r="G913" s="45"/>
      <c r="H913" s="45"/>
      <c r="I913" s="45"/>
      <c r="J913" s="45"/>
      <c r="K913" s="45"/>
      <c r="L913" s="45"/>
      <c r="M913" s="45"/>
    </row>
    <row r="914" spans="1:13" x14ac:dyDescent="0.25">
      <c r="A914" s="159" t="s">
        <v>2090</v>
      </c>
      <c r="B914" s="54" t="s">
        <v>1968</v>
      </c>
      <c r="C914" s="58" t="s">
        <v>2091</v>
      </c>
      <c r="D914" s="56" t="str">
        <f t="shared" si="3"/>
        <v>村</v>
      </c>
      <c r="E914" s="57">
        <v>31</v>
      </c>
      <c r="F914" s="160" t="s">
        <v>264</v>
      </c>
      <c r="G914" s="45"/>
      <c r="H914" s="45"/>
      <c r="I914" s="45"/>
      <c r="J914" s="45"/>
      <c r="K914" s="45"/>
      <c r="L914" s="45"/>
      <c r="M914" s="45"/>
    </row>
    <row r="915" spans="1:13" x14ac:dyDescent="0.25">
      <c r="A915" s="159" t="s">
        <v>2092</v>
      </c>
      <c r="B915" s="54" t="s">
        <v>1968</v>
      </c>
      <c r="C915" s="58" t="s">
        <v>2093</v>
      </c>
      <c r="D915" s="56" t="str">
        <f t="shared" si="3"/>
        <v>村</v>
      </c>
      <c r="E915" s="57">
        <v>34</v>
      </c>
      <c r="F915" s="160" t="s">
        <v>264</v>
      </c>
      <c r="G915" s="45"/>
      <c r="H915" s="45"/>
      <c r="I915" s="45"/>
      <c r="J915" s="45"/>
      <c r="K915" s="45"/>
      <c r="L915" s="45"/>
      <c r="M915" s="45"/>
    </row>
    <row r="916" spans="1:13" x14ac:dyDescent="0.25">
      <c r="A916" s="159" t="s">
        <v>2094</v>
      </c>
      <c r="B916" s="54" t="s">
        <v>1968</v>
      </c>
      <c r="C916" s="58" t="s">
        <v>603</v>
      </c>
      <c r="D916" s="56" t="str">
        <f t="shared" si="3"/>
        <v>町</v>
      </c>
      <c r="E916" s="57">
        <v>35</v>
      </c>
      <c r="F916" s="160" t="s">
        <v>264</v>
      </c>
      <c r="G916" s="45"/>
      <c r="H916" s="45"/>
      <c r="I916" s="45"/>
      <c r="J916" s="45"/>
      <c r="K916" s="45"/>
      <c r="L916" s="45"/>
      <c r="M916" s="45"/>
    </row>
    <row r="917" spans="1:13" x14ac:dyDescent="0.25">
      <c r="A917" s="159" t="s">
        <v>2095</v>
      </c>
      <c r="B917" s="54" t="s">
        <v>1968</v>
      </c>
      <c r="C917" s="58" t="s">
        <v>2096</v>
      </c>
      <c r="D917" s="56" t="str">
        <f t="shared" si="3"/>
        <v>村</v>
      </c>
      <c r="E917" s="57">
        <v>36</v>
      </c>
      <c r="F917" s="160" t="s">
        <v>264</v>
      </c>
      <c r="G917" s="45"/>
      <c r="H917" s="45"/>
      <c r="I917" s="45"/>
      <c r="J917" s="45"/>
      <c r="K917" s="45"/>
      <c r="L917" s="45"/>
      <c r="M917" s="45"/>
    </row>
    <row r="918" spans="1:13" x14ac:dyDescent="0.25">
      <c r="A918" s="159" t="s">
        <v>2097</v>
      </c>
      <c r="B918" s="54" t="s">
        <v>1968</v>
      </c>
      <c r="C918" s="58" t="s">
        <v>2098</v>
      </c>
      <c r="D918" s="56" t="str">
        <f t="shared" si="3"/>
        <v>村</v>
      </c>
      <c r="E918" s="57">
        <v>45</v>
      </c>
      <c r="F918" s="160" t="s">
        <v>264</v>
      </c>
      <c r="G918" s="45"/>
      <c r="H918" s="45"/>
      <c r="I918" s="45"/>
      <c r="J918" s="45"/>
      <c r="K918" s="45"/>
      <c r="L918" s="45"/>
      <c r="M918" s="45"/>
    </row>
    <row r="919" spans="1:13" x14ac:dyDescent="0.25">
      <c r="A919" s="159" t="s">
        <v>2099</v>
      </c>
      <c r="B919" s="54" t="s">
        <v>1968</v>
      </c>
      <c r="C919" s="58" t="s">
        <v>2100</v>
      </c>
      <c r="D919" s="56" t="str">
        <f t="shared" si="3"/>
        <v>村</v>
      </c>
      <c r="E919" s="57">
        <v>30</v>
      </c>
      <c r="F919" s="160" t="s">
        <v>264</v>
      </c>
      <c r="G919" s="45"/>
      <c r="H919" s="45"/>
      <c r="I919" s="45"/>
      <c r="J919" s="45"/>
      <c r="K919" s="45"/>
      <c r="L919" s="45"/>
      <c r="M919" s="45"/>
    </row>
    <row r="920" spans="1:13" x14ac:dyDescent="0.25">
      <c r="A920" s="159" t="s">
        <v>2101</v>
      </c>
      <c r="B920" s="54" t="s">
        <v>1968</v>
      </c>
      <c r="C920" s="58" t="s">
        <v>2102</v>
      </c>
      <c r="D920" s="56" t="str">
        <f t="shared" si="3"/>
        <v>町</v>
      </c>
      <c r="E920" s="57">
        <v>63</v>
      </c>
      <c r="F920" s="160" t="s">
        <v>264</v>
      </c>
      <c r="G920" s="45"/>
      <c r="H920" s="45"/>
      <c r="I920" s="45"/>
      <c r="J920" s="45"/>
      <c r="K920" s="45"/>
      <c r="L920" s="45"/>
      <c r="M920" s="45"/>
    </row>
    <row r="921" spans="1:13" x14ac:dyDescent="0.25">
      <c r="A921" s="159" t="s">
        <v>2103</v>
      </c>
      <c r="B921" s="54" t="s">
        <v>1968</v>
      </c>
      <c r="C921" s="58" t="s">
        <v>2104</v>
      </c>
      <c r="D921" s="56" t="str">
        <f t="shared" si="3"/>
        <v>町</v>
      </c>
      <c r="E921" s="57">
        <v>52</v>
      </c>
      <c r="F921" s="160" t="s">
        <v>264</v>
      </c>
      <c r="G921" s="45"/>
      <c r="H921" s="45"/>
      <c r="I921" s="45"/>
      <c r="J921" s="45"/>
      <c r="K921" s="45"/>
      <c r="L921" s="45"/>
      <c r="M921" s="45"/>
    </row>
    <row r="922" spans="1:13" x14ac:dyDescent="0.25">
      <c r="A922" s="159" t="s">
        <v>2105</v>
      </c>
      <c r="B922" s="54" t="s">
        <v>1968</v>
      </c>
      <c r="C922" s="58" t="s">
        <v>1291</v>
      </c>
      <c r="D922" s="56" t="str">
        <f t="shared" si="3"/>
        <v>村</v>
      </c>
      <c r="E922" s="57">
        <v>42</v>
      </c>
      <c r="F922" s="160" t="s">
        <v>264</v>
      </c>
      <c r="G922" s="45"/>
      <c r="H922" s="45"/>
      <c r="I922" s="45"/>
      <c r="J922" s="45"/>
      <c r="K922" s="45"/>
      <c r="L922" s="45"/>
      <c r="M922" s="45"/>
    </row>
    <row r="923" spans="1:13" x14ac:dyDescent="0.25">
      <c r="A923" s="159" t="s">
        <v>2106</v>
      </c>
      <c r="B923" s="54" t="s">
        <v>1968</v>
      </c>
      <c r="C923" s="58" t="s">
        <v>2107</v>
      </c>
      <c r="D923" s="56" t="str">
        <f t="shared" si="3"/>
        <v>町</v>
      </c>
      <c r="E923" s="57">
        <v>80</v>
      </c>
      <c r="F923" s="160" t="s">
        <v>264</v>
      </c>
      <c r="G923" s="45"/>
      <c r="H923" s="45"/>
      <c r="I923" s="45"/>
      <c r="J923" s="45"/>
      <c r="K923" s="45"/>
      <c r="L923" s="45"/>
      <c r="M923" s="45"/>
    </row>
    <row r="924" spans="1:13" x14ac:dyDescent="0.25">
      <c r="A924" s="159" t="s">
        <v>2108</v>
      </c>
      <c r="B924" s="54" t="s">
        <v>1968</v>
      </c>
      <c r="C924" s="58" t="s">
        <v>2109</v>
      </c>
      <c r="D924" s="56" t="str">
        <f t="shared" si="3"/>
        <v>村</v>
      </c>
      <c r="E924" s="57">
        <v>42</v>
      </c>
      <c r="F924" s="160" t="s">
        <v>264</v>
      </c>
      <c r="G924" s="45"/>
      <c r="H924" s="45"/>
      <c r="I924" s="45"/>
      <c r="J924" s="45"/>
      <c r="K924" s="45"/>
      <c r="L924" s="45"/>
      <c r="M924" s="45"/>
    </row>
    <row r="925" spans="1:13" x14ac:dyDescent="0.25">
      <c r="A925" s="159" t="s">
        <v>2110</v>
      </c>
      <c r="B925" s="54" t="s">
        <v>1968</v>
      </c>
      <c r="C925" s="58" t="s">
        <v>2111</v>
      </c>
      <c r="D925" s="56" t="str">
        <f t="shared" si="3"/>
        <v>村</v>
      </c>
      <c r="E925" s="57">
        <v>29</v>
      </c>
      <c r="F925" s="160" t="s">
        <v>264</v>
      </c>
      <c r="G925" s="45"/>
      <c r="H925" s="45"/>
      <c r="I925" s="45"/>
      <c r="J925" s="45"/>
      <c r="K925" s="45"/>
      <c r="L925" s="45"/>
      <c r="M925" s="45"/>
    </row>
    <row r="926" spans="1:13" x14ac:dyDescent="0.25">
      <c r="A926" s="159" t="s">
        <v>2112</v>
      </c>
      <c r="B926" s="54" t="s">
        <v>1968</v>
      </c>
      <c r="C926" s="58" t="s">
        <v>2113</v>
      </c>
      <c r="D926" s="56" t="str">
        <f t="shared" si="3"/>
        <v>町</v>
      </c>
      <c r="E926" s="57">
        <v>48</v>
      </c>
      <c r="F926" s="160" t="s">
        <v>264</v>
      </c>
      <c r="G926" s="45"/>
      <c r="H926" s="45"/>
      <c r="I926" s="45"/>
      <c r="J926" s="45"/>
      <c r="K926" s="45"/>
      <c r="L926" s="45"/>
      <c r="M926" s="45"/>
    </row>
    <row r="927" spans="1:13" x14ac:dyDescent="0.25">
      <c r="A927" s="159" t="s">
        <v>2114</v>
      </c>
      <c r="B927" s="54" t="s">
        <v>1968</v>
      </c>
      <c r="C927" s="58" t="s">
        <v>2115</v>
      </c>
      <c r="D927" s="56" t="str">
        <f t="shared" si="3"/>
        <v>村</v>
      </c>
      <c r="E927" s="57">
        <v>24</v>
      </c>
      <c r="F927" s="160" t="s">
        <v>264</v>
      </c>
      <c r="G927" s="45"/>
      <c r="H927" s="45"/>
      <c r="I927" s="45"/>
      <c r="J927" s="45"/>
      <c r="K927" s="45"/>
      <c r="L927" s="45"/>
      <c r="M927" s="45"/>
    </row>
    <row r="928" spans="1:13" x14ac:dyDescent="0.25">
      <c r="A928" s="159" t="s">
        <v>2116</v>
      </c>
      <c r="B928" s="54" t="s">
        <v>1968</v>
      </c>
      <c r="C928" s="58" t="s">
        <v>2117</v>
      </c>
      <c r="D928" s="56" t="str">
        <f t="shared" si="3"/>
        <v>町</v>
      </c>
      <c r="E928" s="57">
        <v>61</v>
      </c>
      <c r="F928" s="160" t="s">
        <v>264</v>
      </c>
      <c r="G928" s="45"/>
      <c r="H928" s="45"/>
      <c r="I928" s="45"/>
      <c r="J928" s="45"/>
      <c r="K928" s="45"/>
      <c r="L928" s="45"/>
      <c r="M928" s="45"/>
    </row>
    <row r="929" spans="1:13" x14ac:dyDescent="0.25">
      <c r="A929" s="159" t="s">
        <v>2118</v>
      </c>
      <c r="B929" s="54" t="s">
        <v>1968</v>
      </c>
      <c r="C929" s="58" t="s">
        <v>2119</v>
      </c>
      <c r="D929" s="56" t="str">
        <f t="shared" si="3"/>
        <v>村</v>
      </c>
      <c r="E929" s="57">
        <v>30</v>
      </c>
      <c r="F929" s="160" t="s">
        <v>264</v>
      </c>
      <c r="G929" s="45"/>
      <c r="H929" s="45"/>
      <c r="I929" s="45"/>
      <c r="J929" s="45"/>
      <c r="K929" s="45"/>
      <c r="L929" s="45"/>
      <c r="M929" s="45"/>
    </row>
    <row r="930" spans="1:13" x14ac:dyDescent="0.25">
      <c r="A930" s="158" t="s">
        <v>2120</v>
      </c>
      <c r="B930" s="61" t="s">
        <v>2121</v>
      </c>
      <c r="C930" s="55" t="s">
        <v>2121</v>
      </c>
      <c r="D930" s="56" t="str">
        <f t="shared" si="3"/>
        <v>県</v>
      </c>
      <c r="E930" s="57">
        <v>3252</v>
      </c>
      <c r="F930" s="157" t="s">
        <v>267</v>
      </c>
      <c r="G930" s="45"/>
      <c r="H930" s="45"/>
      <c r="I930" s="45"/>
      <c r="J930" s="45"/>
      <c r="K930" s="45"/>
      <c r="L930" s="45"/>
      <c r="M930" s="45"/>
    </row>
    <row r="931" spans="1:13" x14ac:dyDescent="0.25">
      <c r="A931" s="159" t="s">
        <v>2122</v>
      </c>
      <c r="B931" s="54" t="s">
        <v>2121</v>
      </c>
      <c r="C931" s="58" t="s">
        <v>2123</v>
      </c>
      <c r="D931" s="56" t="str">
        <f t="shared" si="3"/>
        <v>市</v>
      </c>
      <c r="E931" s="57">
        <v>1013</v>
      </c>
      <c r="F931" s="157" t="s">
        <v>267</v>
      </c>
      <c r="G931" s="45"/>
      <c r="H931" s="45"/>
      <c r="I931" s="45"/>
      <c r="J931" s="45"/>
      <c r="K931" s="45"/>
      <c r="L931" s="45"/>
      <c r="M931" s="45"/>
    </row>
    <row r="932" spans="1:13" x14ac:dyDescent="0.25">
      <c r="A932" s="159" t="s">
        <v>2124</v>
      </c>
      <c r="B932" s="54" t="s">
        <v>2121</v>
      </c>
      <c r="C932" s="58" t="s">
        <v>2125</v>
      </c>
      <c r="D932" s="56" t="str">
        <f t="shared" si="3"/>
        <v>市</v>
      </c>
      <c r="E932" s="57">
        <v>482</v>
      </c>
      <c r="F932" s="160" t="s">
        <v>266</v>
      </c>
      <c r="G932" s="45"/>
      <c r="H932" s="45"/>
      <c r="I932" s="45"/>
      <c r="J932" s="45"/>
      <c r="K932" s="45"/>
      <c r="L932" s="45"/>
      <c r="M932" s="45"/>
    </row>
    <row r="933" spans="1:13" x14ac:dyDescent="0.25">
      <c r="A933" s="159" t="s">
        <v>2126</v>
      </c>
      <c r="B933" s="54" t="s">
        <v>2121</v>
      </c>
      <c r="C933" s="58" t="s">
        <v>2127</v>
      </c>
      <c r="D933" s="56" t="str">
        <f t="shared" si="3"/>
        <v>市</v>
      </c>
      <c r="E933" s="57">
        <v>344</v>
      </c>
      <c r="F933" s="160" t="s">
        <v>266</v>
      </c>
      <c r="G933" s="45"/>
      <c r="H933" s="45"/>
      <c r="I933" s="45"/>
      <c r="J933" s="45"/>
      <c r="K933" s="45"/>
      <c r="L933" s="45"/>
      <c r="M933" s="45"/>
    </row>
    <row r="934" spans="1:13" x14ac:dyDescent="0.25">
      <c r="A934" s="159" t="s">
        <v>2128</v>
      </c>
      <c r="B934" s="54" t="s">
        <v>2121</v>
      </c>
      <c r="C934" s="58" t="s">
        <v>2129</v>
      </c>
      <c r="D934" s="56" t="str">
        <f t="shared" si="3"/>
        <v>市</v>
      </c>
      <c r="E934" s="57">
        <v>273</v>
      </c>
      <c r="F934" s="160" t="s">
        <v>266</v>
      </c>
      <c r="G934" s="45"/>
      <c r="H934" s="45"/>
      <c r="I934" s="45"/>
      <c r="J934" s="45"/>
      <c r="K934" s="45"/>
      <c r="L934" s="45"/>
      <c r="M934" s="45"/>
    </row>
    <row r="935" spans="1:13" x14ac:dyDescent="0.25">
      <c r="A935" s="159" t="s">
        <v>2130</v>
      </c>
      <c r="B935" s="54" t="s">
        <v>2121</v>
      </c>
      <c r="C935" s="58" t="s">
        <v>2131</v>
      </c>
      <c r="D935" s="56" t="str">
        <f t="shared" si="3"/>
        <v>市</v>
      </c>
      <c r="E935" s="57">
        <v>284</v>
      </c>
      <c r="F935" s="160" t="s">
        <v>266</v>
      </c>
      <c r="G935" s="45"/>
      <c r="H935" s="45"/>
      <c r="I935" s="45"/>
      <c r="J935" s="45"/>
      <c r="K935" s="45"/>
      <c r="L935" s="45"/>
      <c r="M935" s="45"/>
    </row>
    <row r="936" spans="1:13" x14ac:dyDescent="0.25">
      <c r="A936" s="159" t="s">
        <v>2132</v>
      </c>
      <c r="B936" s="54" t="s">
        <v>2121</v>
      </c>
      <c r="C936" s="58" t="s">
        <v>2133</v>
      </c>
      <c r="D936" s="56" t="str">
        <f t="shared" si="3"/>
        <v>市</v>
      </c>
      <c r="E936" s="57">
        <v>307</v>
      </c>
      <c r="F936" s="160" t="s">
        <v>266</v>
      </c>
      <c r="G936" s="45"/>
      <c r="H936" s="45"/>
      <c r="I936" s="45"/>
      <c r="J936" s="45"/>
      <c r="K936" s="45"/>
      <c r="L936" s="45"/>
      <c r="M936" s="45"/>
    </row>
    <row r="937" spans="1:13" x14ac:dyDescent="0.25">
      <c r="A937" s="159" t="s">
        <v>2134</v>
      </c>
      <c r="B937" s="54" t="s">
        <v>2121</v>
      </c>
      <c r="C937" s="58" t="s">
        <v>2135</v>
      </c>
      <c r="D937" s="56" t="str">
        <f t="shared" si="3"/>
        <v>市</v>
      </c>
      <c r="E937" s="57">
        <v>97</v>
      </c>
      <c r="F937" s="160" t="s">
        <v>264</v>
      </c>
      <c r="G937" s="45"/>
      <c r="H937" s="45"/>
      <c r="I937" s="45"/>
      <c r="J937" s="45"/>
      <c r="K937" s="45"/>
      <c r="L937" s="45"/>
      <c r="M937" s="45"/>
    </row>
    <row r="938" spans="1:13" x14ac:dyDescent="0.25">
      <c r="A938" s="159" t="s">
        <v>2136</v>
      </c>
      <c r="B938" s="54" t="s">
        <v>2121</v>
      </c>
      <c r="C938" s="58" t="s">
        <v>2137</v>
      </c>
      <c r="D938" s="56" t="str">
        <f t="shared" si="3"/>
        <v>市</v>
      </c>
      <c r="E938" s="57">
        <v>141</v>
      </c>
      <c r="F938" s="160" t="s">
        <v>265</v>
      </c>
      <c r="G938" s="45"/>
      <c r="H938" s="45"/>
      <c r="I938" s="45"/>
      <c r="J938" s="45"/>
      <c r="K938" s="45"/>
      <c r="L938" s="45"/>
      <c r="M938" s="45"/>
    </row>
    <row r="939" spans="1:13" x14ac:dyDescent="0.25">
      <c r="A939" s="159" t="s">
        <v>2138</v>
      </c>
      <c r="B939" s="54" t="s">
        <v>2121</v>
      </c>
      <c r="C939" s="58" t="s">
        <v>2139</v>
      </c>
      <c r="D939" s="56" t="str">
        <f t="shared" si="3"/>
        <v>市</v>
      </c>
      <c r="E939" s="57">
        <v>176</v>
      </c>
      <c r="F939" s="160" t="s">
        <v>265</v>
      </c>
      <c r="G939" s="45"/>
      <c r="H939" s="45"/>
      <c r="I939" s="45"/>
      <c r="J939" s="45"/>
      <c r="K939" s="45"/>
      <c r="L939" s="45"/>
      <c r="M939" s="45"/>
    </row>
    <row r="940" spans="1:13" x14ac:dyDescent="0.25">
      <c r="A940" s="159" t="s">
        <v>2140</v>
      </c>
      <c r="B940" s="54" t="s">
        <v>2121</v>
      </c>
      <c r="C940" s="58" t="s">
        <v>2141</v>
      </c>
      <c r="D940" s="56" t="str">
        <f t="shared" si="3"/>
        <v>市</v>
      </c>
      <c r="E940" s="57">
        <v>229</v>
      </c>
      <c r="F940" s="160" t="s">
        <v>266</v>
      </c>
      <c r="G940" s="45"/>
      <c r="H940" s="45"/>
      <c r="I940" s="45"/>
      <c r="J940" s="45"/>
      <c r="K940" s="45"/>
      <c r="L940" s="45"/>
      <c r="M940" s="45"/>
    </row>
    <row r="941" spans="1:13" x14ac:dyDescent="0.25">
      <c r="A941" s="159" t="s">
        <v>2142</v>
      </c>
      <c r="B941" s="54" t="s">
        <v>2121</v>
      </c>
      <c r="C941" s="58" t="s">
        <v>2143</v>
      </c>
      <c r="D941" s="56" t="str">
        <f t="shared" si="3"/>
        <v>市</v>
      </c>
      <c r="E941" s="57">
        <v>168</v>
      </c>
      <c r="F941" s="160" t="s">
        <v>265</v>
      </c>
      <c r="G941" s="45"/>
      <c r="H941" s="45"/>
      <c r="I941" s="45"/>
      <c r="J941" s="45"/>
      <c r="K941" s="45"/>
      <c r="L941" s="45"/>
      <c r="M941" s="45"/>
    </row>
    <row r="942" spans="1:13" x14ac:dyDescent="0.25">
      <c r="A942" s="159" t="s">
        <v>2144</v>
      </c>
      <c r="B942" s="54" t="s">
        <v>2121</v>
      </c>
      <c r="C942" s="58" t="s">
        <v>2145</v>
      </c>
      <c r="D942" s="56" t="str">
        <f t="shared" si="3"/>
        <v>市</v>
      </c>
      <c r="E942" s="57">
        <v>197</v>
      </c>
      <c r="F942" s="160" t="s">
        <v>265</v>
      </c>
      <c r="G942" s="45"/>
      <c r="H942" s="45"/>
      <c r="I942" s="45"/>
      <c r="J942" s="45"/>
      <c r="K942" s="45"/>
      <c r="L942" s="45"/>
      <c r="M942" s="45"/>
    </row>
    <row r="943" spans="1:13" x14ac:dyDescent="0.25">
      <c r="A943" s="159" t="s">
        <v>2146</v>
      </c>
      <c r="B943" s="54" t="s">
        <v>2121</v>
      </c>
      <c r="C943" s="58" t="s">
        <v>2147</v>
      </c>
      <c r="D943" s="56" t="str">
        <f t="shared" si="3"/>
        <v>市</v>
      </c>
      <c r="E943" s="57">
        <v>330</v>
      </c>
      <c r="F943" s="160" t="s">
        <v>266</v>
      </c>
      <c r="G943" s="45"/>
      <c r="H943" s="45"/>
      <c r="I943" s="45"/>
      <c r="J943" s="45"/>
      <c r="K943" s="45"/>
      <c r="L943" s="45"/>
      <c r="M943" s="45"/>
    </row>
    <row r="944" spans="1:13" x14ac:dyDescent="0.25">
      <c r="A944" s="159" t="s">
        <v>2148</v>
      </c>
      <c r="B944" s="54" t="s">
        <v>2121</v>
      </c>
      <c r="C944" s="58" t="s">
        <v>2149</v>
      </c>
      <c r="D944" s="56" t="str">
        <f t="shared" si="3"/>
        <v>市</v>
      </c>
      <c r="E944" s="57">
        <v>263</v>
      </c>
      <c r="F944" s="160" t="s">
        <v>266</v>
      </c>
      <c r="G944" s="45"/>
      <c r="H944" s="45"/>
      <c r="I944" s="45"/>
      <c r="J944" s="45"/>
      <c r="K944" s="45"/>
      <c r="L944" s="45"/>
      <c r="M944" s="45"/>
    </row>
    <row r="945" spans="1:13" x14ac:dyDescent="0.25">
      <c r="A945" s="159" t="s">
        <v>2150</v>
      </c>
      <c r="B945" s="54" t="s">
        <v>2121</v>
      </c>
      <c r="C945" s="58" t="s">
        <v>2151</v>
      </c>
      <c r="D945" s="56" t="str">
        <f t="shared" si="3"/>
        <v>市</v>
      </c>
      <c r="E945" s="57">
        <v>113</v>
      </c>
      <c r="F945" s="160" t="s">
        <v>265</v>
      </c>
      <c r="G945" s="45"/>
      <c r="H945" s="45"/>
      <c r="I945" s="45"/>
      <c r="J945" s="45"/>
      <c r="K945" s="45"/>
      <c r="L945" s="45"/>
      <c r="M945" s="45"/>
    </row>
    <row r="946" spans="1:13" x14ac:dyDescent="0.25">
      <c r="A946" s="159" t="s">
        <v>2152</v>
      </c>
      <c r="B946" s="54" t="s">
        <v>2121</v>
      </c>
      <c r="C946" s="58" t="s">
        <v>2153</v>
      </c>
      <c r="D946" s="56" t="str">
        <f t="shared" si="3"/>
        <v>市</v>
      </c>
      <c r="E946" s="57">
        <v>124</v>
      </c>
      <c r="F946" s="160" t="s">
        <v>265</v>
      </c>
      <c r="G946" s="45"/>
      <c r="H946" s="45"/>
      <c r="I946" s="45"/>
      <c r="J946" s="45"/>
      <c r="K946" s="45"/>
      <c r="L946" s="45"/>
      <c r="M946" s="45"/>
    </row>
    <row r="947" spans="1:13" x14ac:dyDescent="0.25">
      <c r="A947" s="159" t="s">
        <v>2154</v>
      </c>
      <c r="B947" s="54" t="s">
        <v>2121</v>
      </c>
      <c r="C947" s="58" t="s">
        <v>2155</v>
      </c>
      <c r="D947" s="56" t="str">
        <f t="shared" si="3"/>
        <v>市</v>
      </c>
      <c r="E947" s="57">
        <v>156</v>
      </c>
      <c r="F947" s="160" t="s">
        <v>265</v>
      </c>
      <c r="G947" s="45"/>
      <c r="H947" s="45"/>
      <c r="I947" s="45"/>
      <c r="J947" s="45"/>
      <c r="K947" s="45"/>
      <c r="L947" s="45"/>
      <c r="M947" s="45"/>
    </row>
    <row r="948" spans="1:13" x14ac:dyDescent="0.25">
      <c r="A948" s="159" t="s">
        <v>2156</v>
      </c>
      <c r="B948" s="54" t="s">
        <v>2121</v>
      </c>
      <c r="C948" s="58" t="s">
        <v>2157</v>
      </c>
      <c r="D948" s="56" t="str">
        <f t="shared" si="3"/>
        <v>市</v>
      </c>
      <c r="E948" s="57">
        <v>134</v>
      </c>
      <c r="F948" s="160" t="s">
        <v>265</v>
      </c>
      <c r="G948" s="45"/>
      <c r="H948" s="45"/>
      <c r="I948" s="45"/>
      <c r="J948" s="45"/>
      <c r="K948" s="45"/>
      <c r="L948" s="45"/>
      <c r="M948" s="45"/>
    </row>
    <row r="949" spans="1:13" x14ac:dyDescent="0.25">
      <c r="A949" s="159" t="s">
        <v>2158</v>
      </c>
      <c r="B949" s="54" t="s">
        <v>2121</v>
      </c>
      <c r="C949" s="58" t="s">
        <v>2159</v>
      </c>
      <c r="D949" s="56" t="str">
        <f t="shared" si="3"/>
        <v>市</v>
      </c>
      <c r="E949" s="57">
        <v>226</v>
      </c>
      <c r="F949" s="160" t="s">
        <v>266</v>
      </c>
      <c r="G949" s="45"/>
      <c r="H949" s="45"/>
      <c r="I949" s="45"/>
      <c r="J949" s="45"/>
      <c r="K949" s="45"/>
      <c r="L949" s="45"/>
      <c r="M949" s="45"/>
    </row>
    <row r="950" spans="1:13" x14ac:dyDescent="0.25">
      <c r="A950" s="159" t="s">
        <v>2160</v>
      </c>
      <c r="B950" s="54" t="s">
        <v>2121</v>
      </c>
      <c r="C950" s="58" t="s">
        <v>2161</v>
      </c>
      <c r="D950" s="56" t="str">
        <f t="shared" si="3"/>
        <v>市</v>
      </c>
      <c r="E950" s="57">
        <v>201</v>
      </c>
      <c r="F950" s="160" t="s">
        <v>266</v>
      </c>
      <c r="G950" s="45"/>
      <c r="H950" s="45"/>
      <c r="I950" s="45"/>
      <c r="J950" s="45"/>
      <c r="K950" s="45"/>
      <c r="L950" s="45"/>
      <c r="M950" s="45"/>
    </row>
    <row r="951" spans="1:13" x14ac:dyDescent="0.25">
      <c r="A951" s="159" t="s">
        <v>2162</v>
      </c>
      <c r="B951" s="54" t="s">
        <v>2121</v>
      </c>
      <c r="C951" s="58" t="s">
        <v>2163</v>
      </c>
      <c r="D951" s="56" t="str">
        <f t="shared" si="3"/>
        <v>市</v>
      </c>
      <c r="E951" s="57">
        <v>120</v>
      </c>
      <c r="F951" s="160" t="s">
        <v>265</v>
      </c>
      <c r="G951" s="45"/>
      <c r="H951" s="45"/>
      <c r="I951" s="45"/>
      <c r="J951" s="45"/>
      <c r="K951" s="45"/>
      <c r="L951" s="45"/>
      <c r="M951" s="45"/>
    </row>
    <row r="952" spans="1:13" x14ac:dyDescent="0.25">
      <c r="A952" s="159" t="s">
        <v>2164</v>
      </c>
      <c r="B952" s="54" t="s">
        <v>2121</v>
      </c>
      <c r="C952" s="58" t="s">
        <v>2165</v>
      </c>
      <c r="D952" s="56" t="str">
        <f t="shared" si="3"/>
        <v>町</v>
      </c>
      <c r="E952" s="57">
        <v>75</v>
      </c>
      <c r="F952" s="160" t="s">
        <v>264</v>
      </c>
      <c r="G952" s="45"/>
      <c r="H952" s="45"/>
      <c r="I952" s="45"/>
      <c r="J952" s="45"/>
      <c r="K952" s="45"/>
      <c r="L952" s="45"/>
      <c r="M952" s="45"/>
    </row>
    <row r="953" spans="1:13" x14ac:dyDescent="0.25">
      <c r="A953" s="159" t="s">
        <v>2166</v>
      </c>
      <c r="B953" s="54" t="s">
        <v>2121</v>
      </c>
      <c r="C953" s="58" t="s">
        <v>2167</v>
      </c>
      <c r="D953" s="56" t="str">
        <f t="shared" si="3"/>
        <v>町</v>
      </c>
      <c r="E953" s="57">
        <v>70</v>
      </c>
      <c r="F953" s="160" t="s">
        <v>264</v>
      </c>
      <c r="G953" s="45"/>
      <c r="H953" s="45"/>
      <c r="I953" s="45"/>
      <c r="J953" s="45"/>
      <c r="K953" s="45"/>
      <c r="L953" s="45"/>
      <c r="M953" s="45"/>
    </row>
    <row r="954" spans="1:13" x14ac:dyDescent="0.25">
      <c r="A954" s="159" t="s">
        <v>2168</v>
      </c>
      <c r="B954" s="54" t="s">
        <v>2121</v>
      </c>
      <c r="C954" s="58" t="s">
        <v>2169</v>
      </c>
      <c r="D954" s="56" t="str">
        <f t="shared" si="3"/>
        <v>町</v>
      </c>
      <c r="E954" s="57">
        <v>80</v>
      </c>
      <c r="F954" s="160" t="s">
        <v>264</v>
      </c>
      <c r="G954" s="45"/>
      <c r="H954" s="45"/>
      <c r="I954" s="45"/>
      <c r="J954" s="45"/>
      <c r="K954" s="45"/>
      <c r="L954" s="45"/>
      <c r="M954" s="45"/>
    </row>
    <row r="955" spans="1:13" x14ac:dyDescent="0.25">
      <c r="A955" s="159" t="s">
        <v>2170</v>
      </c>
      <c r="B955" s="54" t="s">
        <v>2121</v>
      </c>
      <c r="C955" s="58" t="s">
        <v>2171</v>
      </c>
      <c r="D955" s="56" t="str">
        <f t="shared" si="3"/>
        <v>町</v>
      </c>
      <c r="E955" s="57">
        <v>73</v>
      </c>
      <c r="F955" s="160" t="s">
        <v>264</v>
      </c>
      <c r="G955" s="45"/>
      <c r="H955" s="45"/>
      <c r="I955" s="45"/>
      <c r="J955" s="45"/>
      <c r="K955" s="45"/>
      <c r="L955" s="45"/>
      <c r="M955" s="45"/>
    </row>
    <row r="956" spans="1:13" x14ac:dyDescent="0.25">
      <c r="A956" s="159" t="s">
        <v>2172</v>
      </c>
      <c r="B956" s="54" t="s">
        <v>2121</v>
      </c>
      <c r="C956" s="58" t="s">
        <v>2173</v>
      </c>
      <c r="D956" s="56" t="str">
        <f t="shared" si="3"/>
        <v>町</v>
      </c>
      <c r="E956" s="57">
        <v>41</v>
      </c>
      <c r="F956" s="160" t="s">
        <v>264</v>
      </c>
      <c r="G956" s="45"/>
      <c r="H956" s="45"/>
      <c r="I956" s="45"/>
      <c r="J956" s="45"/>
      <c r="K956" s="45"/>
      <c r="L956" s="45"/>
      <c r="M956" s="45"/>
    </row>
    <row r="957" spans="1:13" x14ac:dyDescent="0.25">
      <c r="A957" s="159" t="s">
        <v>2174</v>
      </c>
      <c r="B957" s="54" t="s">
        <v>2121</v>
      </c>
      <c r="C957" s="58" t="s">
        <v>2175</v>
      </c>
      <c r="D957" s="56" t="str">
        <f t="shared" si="3"/>
        <v>町</v>
      </c>
      <c r="E957" s="57">
        <v>48</v>
      </c>
      <c r="F957" s="160" t="s">
        <v>264</v>
      </c>
      <c r="G957" s="45"/>
      <c r="H957" s="45"/>
      <c r="I957" s="45"/>
      <c r="J957" s="45"/>
      <c r="K957" s="45"/>
      <c r="L957" s="45"/>
      <c r="M957" s="45"/>
    </row>
    <row r="958" spans="1:13" x14ac:dyDescent="0.25">
      <c r="A958" s="159" t="s">
        <v>2176</v>
      </c>
      <c r="B958" s="54" t="s">
        <v>2121</v>
      </c>
      <c r="C958" s="58" t="s">
        <v>2177</v>
      </c>
      <c r="D958" s="56" t="str">
        <f t="shared" si="3"/>
        <v>町</v>
      </c>
      <c r="E958" s="57">
        <v>39</v>
      </c>
      <c r="F958" s="160" t="s">
        <v>264</v>
      </c>
      <c r="G958" s="45"/>
      <c r="H958" s="45"/>
      <c r="I958" s="45"/>
      <c r="J958" s="45"/>
      <c r="K958" s="45"/>
      <c r="L958" s="45"/>
      <c r="M958" s="45"/>
    </row>
    <row r="959" spans="1:13" x14ac:dyDescent="0.25">
      <c r="A959" s="159" t="s">
        <v>2178</v>
      </c>
      <c r="B959" s="54" t="s">
        <v>2121</v>
      </c>
      <c r="C959" s="58" t="s">
        <v>2179</v>
      </c>
      <c r="D959" s="56" t="str">
        <f t="shared" si="3"/>
        <v>町</v>
      </c>
      <c r="E959" s="57">
        <v>38</v>
      </c>
      <c r="F959" s="160" t="s">
        <v>264</v>
      </c>
      <c r="G959" s="45"/>
      <c r="H959" s="45"/>
      <c r="I959" s="45"/>
      <c r="J959" s="45"/>
      <c r="K959" s="45"/>
      <c r="L959" s="45"/>
      <c r="M959" s="45"/>
    </row>
    <row r="960" spans="1:13" x14ac:dyDescent="0.25">
      <c r="A960" s="159" t="s">
        <v>2180</v>
      </c>
      <c r="B960" s="54" t="s">
        <v>2121</v>
      </c>
      <c r="C960" s="58" t="s">
        <v>2181</v>
      </c>
      <c r="D960" s="56" t="str">
        <f t="shared" si="3"/>
        <v>町</v>
      </c>
      <c r="E960" s="57">
        <v>112</v>
      </c>
      <c r="F960" s="160" t="s">
        <v>265</v>
      </c>
      <c r="G960" s="45"/>
      <c r="H960" s="45"/>
      <c r="I960" s="45"/>
      <c r="J960" s="45"/>
      <c r="K960" s="45"/>
      <c r="L960" s="45"/>
      <c r="M960" s="45"/>
    </row>
    <row r="961" spans="1:13" x14ac:dyDescent="0.25">
      <c r="A961" s="159" t="s">
        <v>2182</v>
      </c>
      <c r="B961" s="54" t="s">
        <v>2121</v>
      </c>
      <c r="C961" s="58" t="s">
        <v>2183</v>
      </c>
      <c r="D961" s="56" t="str">
        <f t="shared" si="3"/>
        <v>町</v>
      </c>
      <c r="E961" s="57">
        <v>73</v>
      </c>
      <c r="F961" s="160" t="s">
        <v>264</v>
      </c>
      <c r="G961" s="45"/>
      <c r="H961" s="45"/>
      <c r="I961" s="45"/>
      <c r="J961" s="45"/>
      <c r="K961" s="45"/>
      <c r="L961" s="45"/>
      <c r="M961" s="45"/>
    </row>
    <row r="962" spans="1:13" x14ac:dyDescent="0.25">
      <c r="A962" s="159" t="s">
        <v>2184</v>
      </c>
      <c r="B962" s="54" t="s">
        <v>2121</v>
      </c>
      <c r="C962" s="58" t="s">
        <v>603</v>
      </c>
      <c r="D962" s="56" t="str">
        <f t="shared" si="3"/>
        <v>町</v>
      </c>
      <c r="E962" s="57">
        <v>67</v>
      </c>
      <c r="F962" s="160" t="s">
        <v>264</v>
      </c>
      <c r="G962" s="45"/>
      <c r="H962" s="45"/>
      <c r="I962" s="45"/>
      <c r="J962" s="45"/>
      <c r="K962" s="45"/>
      <c r="L962" s="45"/>
      <c r="M962" s="45"/>
    </row>
    <row r="963" spans="1:13" x14ac:dyDescent="0.25">
      <c r="A963" s="159" t="s">
        <v>2185</v>
      </c>
      <c r="B963" s="54" t="s">
        <v>2121</v>
      </c>
      <c r="C963" s="58" t="s">
        <v>2186</v>
      </c>
      <c r="D963" s="56" t="str">
        <f t="shared" si="3"/>
        <v>町</v>
      </c>
      <c r="E963" s="57">
        <v>48</v>
      </c>
      <c r="F963" s="160" t="s">
        <v>264</v>
      </c>
      <c r="G963" s="45"/>
      <c r="H963" s="45"/>
      <c r="I963" s="45"/>
      <c r="J963" s="45"/>
      <c r="K963" s="45"/>
      <c r="L963" s="45"/>
      <c r="M963" s="45"/>
    </row>
    <row r="964" spans="1:13" x14ac:dyDescent="0.25">
      <c r="A964" s="159" t="s">
        <v>2187</v>
      </c>
      <c r="B964" s="54" t="s">
        <v>2121</v>
      </c>
      <c r="C964" s="58" t="s">
        <v>2188</v>
      </c>
      <c r="D964" s="56" t="str">
        <f t="shared" si="3"/>
        <v>町</v>
      </c>
      <c r="E964" s="57">
        <v>36</v>
      </c>
      <c r="F964" s="160" t="s">
        <v>264</v>
      </c>
      <c r="G964" s="45"/>
      <c r="H964" s="45"/>
      <c r="I964" s="45"/>
      <c r="J964" s="45"/>
      <c r="K964" s="45"/>
      <c r="L964" s="45"/>
      <c r="M964" s="45"/>
    </row>
    <row r="965" spans="1:13" x14ac:dyDescent="0.25">
      <c r="A965" s="159" t="s">
        <v>2189</v>
      </c>
      <c r="B965" s="54" t="s">
        <v>2121</v>
      </c>
      <c r="C965" s="58" t="s">
        <v>2190</v>
      </c>
      <c r="D965" s="56" t="str">
        <f t="shared" si="3"/>
        <v>町</v>
      </c>
      <c r="E965" s="57">
        <v>31</v>
      </c>
      <c r="F965" s="160" t="s">
        <v>264</v>
      </c>
      <c r="G965" s="45"/>
      <c r="H965" s="45"/>
      <c r="I965" s="45"/>
      <c r="J965" s="45"/>
      <c r="K965" s="45"/>
      <c r="L965" s="45"/>
      <c r="M965" s="45"/>
    </row>
    <row r="966" spans="1:13" x14ac:dyDescent="0.25">
      <c r="A966" s="159" t="s">
        <v>2191</v>
      </c>
      <c r="B966" s="54" t="s">
        <v>2121</v>
      </c>
      <c r="C966" s="58" t="s">
        <v>2192</v>
      </c>
      <c r="D966" s="56" t="str">
        <f t="shared" si="3"/>
        <v>町</v>
      </c>
      <c r="E966" s="57">
        <v>47</v>
      </c>
      <c r="F966" s="160" t="s">
        <v>264</v>
      </c>
      <c r="G966" s="45"/>
      <c r="H966" s="45"/>
      <c r="I966" s="45"/>
      <c r="J966" s="45"/>
      <c r="K966" s="45"/>
      <c r="L966" s="45"/>
      <c r="M966" s="45"/>
    </row>
    <row r="967" spans="1:13" x14ac:dyDescent="0.25">
      <c r="A967" s="159" t="s">
        <v>2193</v>
      </c>
      <c r="B967" s="54" t="s">
        <v>2121</v>
      </c>
      <c r="C967" s="58" t="s">
        <v>2194</v>
      </c>
      <c r="D967" s="56" t="str">
        <f t="shared" si="3"/>
        <v>町</v>
      </c>
      <c r="E967" s="57">
        <v>46</v>
      </c>
      <c r="F967" s="160" t="s">
        <v>264</v>
      </c>
      <c r="G967" s="45"/>
      <c r="H967" s="45"/>
      <c r="I967" s="45"/>
      <c r="J967" s="45"/>
      <c r="K967" s="45"/>
      <c r="L967" s="45"/>
      <c r="M967" s="45"/>
    </row>
    <row r="968" spans="1:13" x14ac:dyDescent="0.25">
      <c r="A968" s="159" t="s">
        <v>2195</v>
      </c>
      <c r="B968" s="54" t="s">
        <v>2121</v>
      </c>
      <c r="C968" s="58" t="s">
        <v>2196</v>
      </c>
      <c r="D968" s="56" t="str">
        <f t="shared" si="3"/>
        <v>町</v>
      </c>
      <c r="E968" s="57">
        <v>80</v>
      </c>
      <c r="F968" s="160" t="s">
        <v>264</v>
      </c>
      <c r="G968" s="45"/>
      <c r="H968" s="45"/>
      <c r="I968" s="45"/>
      <c r="J968" s="45"/>
      <c r="K968" s="45"/>
      <c r="L968" s="45"/>
      <c r="M968" s="45"/>
    </row>
    <row r="969" spans="1:13" x14ac:dyDescent="0.25">
      <c r="A969" s="159" t="s">
        <v>2197</v>
      </c>
      <c r="B969" s="54" t="s">
        <v>2121</v>
      </c>
      <c r="C969" s="58" t="s">
        <v>2198</v>
      </c>
      <c r="D969" s="56" t="str">
        <f t="shared" si="3"/>
        <v>町</v>
      </c>
      <c r="E969" s="57">
        <v>68</v>
      </c>
      <c r="F969" s="160" t="s">
        <v>264</v>
      </c>
      <c r="G969" s="45"/>
      <c r="H969" s="45"/>
      <c r="I969" s="45"/>
      <c r="J969" s="45"/>
      <c r="K969" s="45"/>
      <c r="L969" s="45"/>
      <c r="M969" s="45"/>
    </row>
    <row r="970" spans="1:13" x14ac:dyDescent="0.25">
      <c r="A970" s="159" t="s">
        <v>2199</v>
      </c>
      <c r="B970" s="54" t="s">
        <v>2121</v>
      </c>
      <c r="C970" s="58" t="s">
        <v>2200</v>
      </c>
      <c r="D970" s="56" t="str">
        <f t="shared" si="3"/>
        <v>村</v>
      </c>
      <c r="E970" s="57">
        <v>30</v>
      </c>
      <c r="F970" s="160" t="s">
        <v>264</v>
      </c>
      <c r="G970" s="45"/>
      <c r="H970" s="45"/>
      <c r="I970" s="45"/>
      <c r="J970" s="45"/>
      <c r="K970" s="45"/>
      <c r="L970" s="45"/>
      <c r="M970" s="45"/>
    </row>
    <row r="971" spans="1:13" x14ac:dyDescent="0.25">
      <c r="A971" s="159" t="s">
        <v>2201</v>
      </c>
      <c r="B971" s="54" t="s">
        <v>2121</v>
      </c>
      <c r="C971" s="58" t="s">
        <v>2202</v>
      </c>
      <c r="D971" s="56" t="str">
        <f t="shared" si="3"/>
        <v>町</v>
      </c>
      <c r="E971" s="57">
        <v>78</v>
      </c>
      <c r="F971" s="160" t="s">
        <v>264</v>
      </c>
      <c r="G971" s="45"/>
      <c r="H971" s="45"/>
      <c r="I971" s="45"/>
      <c r="J971" s="45"/>
      <c r="K971" s="45"/>
      <c r="L971" s="45"/>
      <c r="M971" s="45"/>
    </row>
    <row r="972" spans="1:13" x14ac:dyDescent="0.25">
      <c r="A972" s="159" t="s">
        <v>2203</v>
      </c>
      <c r="B972" s="54" t="s">
        <v>2121</v>
      </c>
      <c r="C972" s="58" t="s">
        <v>2204</v>
      </c>
      <c r="D972" s="56" t="str">
        <f t="shared" si="3"/>
        <v>村</v>
      </c>
      <c r="E972" s="57">
        <v>27</v>
      </c>
      <c r="F972" s="160" t="s">
        <v>264</v>
      </c>
      <c r="G972" s="45"/>
      <c r="H972" s="45"/>
      <c r="I972" s="45"/>
      <c r="J972" s="45"/>
      <c r="K972" s="45"/>
      <c r="L972" s="45"/>
      <c r="M972" s="45"/>
    </row>
    <row r="973" spans="1:13" x14ac:dyDescent="0.25">
      <c r="A973" s="158" t="s">
        <v>2205</v>
      </c>
      <c r="B973" s="61" t="s">
        <v>2206</v>
      </c>
      <c r="C973" s="55" t="s">
        <v>2206</v>
      </c>
      <c r="D973" s="56" t="str">
        <f t="shared" si="3"/>
        <v>県</v>
      </c>
      <c r="E973" s="57">
        <v>4395</v>
      </c>
      <c r="F973" s="157" t="s">
        <v>267</v>
      </c>
      <c r="G973" s="45"/>
      <c r="H973" s="45"/>
      <c r="I973" s="45"/>
      <c r="J973" s="45"/>
      <c r="K973" s="45"/>
      <c r="L973" s="45"/>
      <c r="M973" s="45"/>
    </row>
    <row r="974" spans="1:13" x14ac:dyDescent="0.25">
      <c r="A974" s="158" t="s">
        <v>2207</v>
      </c>
      <c r="B974" s="61" t="s">
        <v>2206</v>
      </c>
      <c r="C974" s="55" t="s">
        <v>2208</v>
      </c>
      <c r="D974" s="56" t="str">
        <f t="shared" si="3"/>
        <v>市</v>
      </c>
      <c r="E974" s="57">
        <v>1660</v>
      </c>
      <c r="F974" s="157" t="s">
        <v>267</v>
      </c>
      <c r="G974" s="45"/>
      <c r="H974" s="45"/>
      <c r="I974" s="45"/>
      <c r="J974" s="45"/>
      <c r="K974" s="45"/>
      <c r="L974" s="45"/>
      <c r="M974" s="45"/>
    </row>
    <row r="975" spans="1:13" x14ac:dyDescent="0.25">
      <c r="A975" s="158" t="s">
        <v>2209</v>
      </c>
      <c r="B975" s="61" t="s">
        <v>2206</v>
      </c>
      <c r="C975" s="55" t="s">
        <v>2210</v>
      </c>
      <c r="D975" s="56" t="str">
        <f t="shared" si="3"/>
        <v>市</v>
      </c>
      <c r="E975" s="57">
        <v>1673</v>
      </c>
      <c r="F975" s="157" t="s">
        <v>267</v>
      </c>
      <c r="G975" s="45"/>
      <c r="H975" s="45"/>
      <c r="I975" s="45"/>
      <c r="J975" s="45"/>
      <c r="K975" s="45"/>
      <c r="L975" s="45"/>
      <c r="M975" s="45"/>
    </row>
    <row r="976" spans="1:13" x14ac:dyDescent="0.25">
      <c r="A976" s="159" t="s">
        <v>2211</v>
      </c>
      <c r="B976" s="54" t="s">
        <v>2206</v>
      </c>
      <c r="C976" s="58" t="s">
        <v>2212</v>
      </c>
      <c r="D976" s="56" t="str">
        <f t="shared" si="3"/>
        <v>市</v>
      </c>
      <c r="E976" s="57">
        <v>529</v>
      </c>
      <c r="F976" s="160" t="s">
        <v>266</v>
      </c>
      <c r="G976" s="45"/>
      <c r="H976" s="45"/>
      <c r="I976" s="45"/>
      <c r="J976" s="45"/>
      <c r="K976" s="45"/>
      <c r="L976" s="45"/>
      <c r="M976" s="45"/>
    </row>
    <row r="977" spans="1:13" x14ac:dyDescent="0.25">
      <c r="A977" s="159" t="s">
        <v>2213</v>
      </c>
      <c r="B977" s="54" t="s">
        <v>2206</v>
      </c>
      <c r="C977" s="58" t="s">
        <v>2214</v>
      </c>
      <c r="D977" s="56" t="str">
        <f t="shared" si="3"/>
        <v>市</v>
      </c>
      <c r="E977" s="57">
        <v>171</v>
      </c>
      <c r="F977" s="160" t="s">
        <v>265</v>
      </c>
      <c r="G977" s="45"/>
      <c r="H977" s="45"/>
      <c r="I977" s="45"/>
      <c r="J977" s="45"/>
      <c r="K977" s="45"/>
      <c r="L977" s="45"/>
      <c r="M977" s="45"/>
    </row>
    <row r="978" spans="1:13" x14ac:dyDescent="0.25">
      <c r="A978" s="159" t="s">
        <v>2215</v>
      </c>
      <c r="B978" s="54" t="s">
        <v>2206</v>
      </c>
      <c r="C978" s="58" t="s">
        <v>2216</v>
      </c>
      <c r="D978" s="56" t="str">
        <f t="shared" si="3"/>
        <v>市</v>
      </c>
      <c r="E978" s="57">
        <v>286</v>
      </c>
      <c r="F978" s="160" t="s">
        <v>266</v>
      </c>
      <c r="G978" s="45"/>
      <c r="H978" s="45"/>
      <c r="I978" s="45"/>
      <c r="J978" s="45"/>
      <c r="K978" s="45"/>
      <c r="L978" s="45"/>
      <c r="M978" s="45"/>
    </row>
    <row r="979" spans="1:13" x14ac:dyDescent="0.25">
      <c r="A979" s="159" t="s">
        <v>2217</v>
      </c>
      <c r="B979" s="54" t="s">
        <v>2206</v>
      </c>
      <c r="C979" s="58" t="s">
        <v>2218</v>
      </c>
      <c r="D979" s="56" t="str">
        <f t="shared" si="3"/>
        <v>市</v>
      </c>
      <c r="E979" s="57">
        <v>351</v>
      </c>
      <c r="F979" s="160" t="s">
        <v>266</v>
      </c>
      <c r="G979" s="45"/>
      <c r="H979" s="45"/>
      <c r="I979" s="45"/>
      <c r="J979" s="45"/>
      <c r="K979" s="45"/>
      <c r="L979" s="45"/>
      <c r="M979" s="45"/>
    </row>
    <row r="980" spans="1:13" x14ac:dyDescent="0.25">
      <c r="A980" s="159" t="s">
        <v>2219</v>
      </c>
      <c r="B980" s="54" t="s">
        <v>2206</v>
      </c>
      <c r="C980" s="58" t="s">
        <v>2220</v>
      </c>
      <c r="D980" s="56" t="str">
        <f t="shared" si="3"/>
        <v>市</v>
      </c>
      <c r="E980" s="57">
        <v>210</v>
      </c>
      <c r="F980" s="160" t="s">
        <v>266</v>
      </c>
      <c r="G980" s="45"/>
      <c r="H980" s="45"/>
      <c r="I980" s="45"/>
      <c r="J980" s="45"/>
      <c r="K980" s="45"/>
      <c r="L980" s="45"/>
      <c r="M980" s="45"/>
    </row>
    <row r="981" spans="1:13" x14ac:dyDescent="0.25">
      <c r="A981" s="159" t="s">
        <v>2221</v>
      </c>
      <c r="B981" s="54" t="s">
        <v>2206</v>
      </c>
      <c r="C981" s="58" t="s">
        <v>2222</v>
      </c>
      <c r="D981" s="56" t="str">
        <f t="shared" si="3"/>
        <v>市</v>
      </c>
      <c r="E981" s="57">
        <v>336</v>
      </c>
      <c r="F981" s="160" t="s">
        <v>266</v>
      </c>
      <c r="G981" s="45"/>
      <c r="H981" s="45"/>
      <c r="I981" s="45"/>
      <c r="J981" s="45"/>
      <c r="K981" s="45"/>
      <c r="L981" s="45"/>
      <c r="M981" s="45"/>
    </row>
    <row r="982" spans="1:13" x14ac:dyDescent="0.25">
      <c r="A982" s="159" t="s">
        <v>2223</v>
      </c>
      <c r="B982" s="54" t="s">
        <v>2206</v>
      </c>
      <c r="C982" s="58" t="s">
        <v>2224</v>
      </c>
      <c r="D982" s="56" t="str">
        <f t="shared" si="3"/>
        <v>市</v>
      </c>
      <c r="E982" s="57">
        <v>631</v>
      </c>
      <c r="F982" s="160" t="s">
        <v>266</v>
      </c>
      <c r="G982" s="45"/>
      <c r="H982" s="45"/>
      <c r="I982" s="45"/>
      <c r="J982" s="45"/>
      <c r="K982" s="45"/>
      <c r="L982" s="45"/>
      <c r="M982" s="45"/>
    </row>
    <row r="983" spans="1:13" x14ac:dyDescent="0.25">
      <c r="A983" s="159" t="s">
        <v>2225</v>
      </c>
      <c r="B983" s="54" t="s">
        <v>2206</v>
      </c>
      <c r="C983" s="58" t="s">
        <v>2226</v>
      </c>
      <c r="D983" s="56" t="str">
        <f t="shared" si="3"/>
        <v>市</v>
      </c>
      <c r="E983" s="57">
        <v>429</v>
      </c>
      <c r="F983" s="160" t="s">
        <v>266</v>
      </c>
      <c r="G983" s="45"/>
      <c r="H983" s="45"/>
      <c r="I983" s="45"/>
      <c r="J983" s="45"/>
      <c r="K983" s="45"/>
      <c r="L983" s="45"/>
      <c r="M983" s="45"/>
    </row>
    <row r="984" spans="1:13" x14ac:dyDescent="0.25">
      <c r="A984" s="159" t="s">
        <v>2227</v>
      </c>
      <c r="B984" s="54" t="s">
        <v>2206</v>
      </c>
      <c r="C984" s="58" t="s">
        <v>2228</v>
      </c>
      <c r="D984" s="56" t="str">
        <f t="shared" si="3"/>
        <v>市</v>
      </c>
      <c r="E984" s="57">
        <v>405</v>
      </c>
      <c r="F984" s="160" t="s">
        <v>266</v>
      </c>
      <c r="G984" s="45"/>
      <c r="H984" s="45"/>
      <c r="I984" s="45"/>
      <c r="J984" s="45"/>
      <c r="K984" s="45"/>
      <c r="L984" s="45"/>
      <c r="M984" s="45"/>
    </row>
    <row r="985" spans="1:13" x14ac:dyDescent="0.25">
      <c r="A985" s="159" t="s">
        <v>2229</v>
      </c>
      <c r="B985" s="54" t="s">
        <v>2206</v>
      </c>
      <c r="C985" s="58" t="s">
        <v>2230</v>
      </c>
      <c r="D985" s="56" t="str">
        <f t="shared" si="3"/>
        <v>市</v>
      </c>
      <c r="E985" s="57">
        <v>332</v>
      </c>
      <c r="F985" s="160" t="s">
        <v>266</v>
      </c>
      <c r="G985" s="45"/>
      <c r="H985" s="45"/>
      <c r="I985" s="45"/>
      <c r="J985" s="45"/>
      <c r="K985" s="45"/>
      <c r="L985" s="45"/>
      <c r="M985" s="45"/>
    </row>
    <row r="986" spans="1:13" x14ac:dyDescent="0.25">
      <c r="A986" s="159" t="s">
        <v>2231</v>
      </c>
      <c r="B986" s="54" t="s">
        <v>2206</v>
      </c>
      <c r="C986" s="58" t="s">
        <v>2232</v>
      </c>
      <c r="D986" s="56" t="str">
        <f t="shared" si="3"/>
        <v>市</v>
      </c>
      <c r="E986" s="57">
        <v>396</v>
      </c>
      <c r="F986" s="160" t="s">
        <v>266</v>
      </c>
      <c r="G986" s="45"/>
      <c r="H986" s="45"/>
      <c r="I986" s="45"/>
      <c r="J986" s="45"/>
      <c r="K986" s="45"/>
      <c r="L986" s="45"/>
      <c r="M986" s="45"/>
    </row>
    <row r="987" spans="1:13" x14ac:dyDescent="0.25">
      <c r="A987" s="159" t="s">
        <v>2233</v>
      </c>
      <c r="B987" s="54" t="s">
        <v>2206</v>
      </c>
      <c r="C987" s="58" t="s">
        <v>2234</v>
      </c>
      <c r="D987" s="56" t="str">
        <f t="shared" si="3"/>
        <v>市</v>
      </c>
      <c r="E987" s="57">
        <v>299</v>
      </c>
      <c r="F987" s="160" t="s">
        <v>266</v>
      </c>
      <c r="G987" s="45"/>
      <c r="H987" s="45"/>
      <c r="I987" s="45"/>
      <c r="J987" s="45"/>
      <c r="K987" s="45"/>
      <c r="L987" s="45"/>
      <c r="M987" s="45"/>
    </row>
    <row r="988" spans="1:13" x14ac:dyDescent="0.25">
      <c r="A988" s="159" t="s">
        <v>2235</v>
      </c>
      <c r="B988" s="54" t="s">
        <v>2206</v>
      </c>
      <c r="C988" s="58" t="s">
        <v>2236</v>
      </c>
      <c r="D988" s="56" t="str">
        <f t="shared" si="3"/>
        <v>市</v>
      </c>
      <c r="E988" s="57">
        <v>238</v>
      </c>
      <c r="F988" s="160" t="s">
        <v>266</v>
      </c>
      <c r="G988" s="45"/>
      <c r="H988" s="45"/>
      <c r="I988" s="45"/>
      <c r="J988" s="45"/>
      <c r="K988" s="45"/>
      <c r="L988" s="45"/>
      <c r="M988" s="45"/>
    </row>
    <row r="989" spans="1:13" x14ac:dyDescent="0.25">
      <c r="A989" s="159" t="s">
        <v>2237</v>
      </c>
      <c r="B989" s="54" t="s">
        <v>2206</v>
      </c>
      <c r="C989" s="58" t="s">
        <v>2238</v>
      </c>
      <c r="D989" s="56" t="str">
        <f t="shared" si="3"/>
        <v>市</v>
      </c>
      <c r="E989" s="57">
        <v>119</v>
      </c>
      <c r="F989" s="160" t="s">
        <v>265</v>
      </c>
      <c r="G989" s="45"/>
      <c r="H989" s="45"/>
      <c r="I989" s="45"/>
      <c r="J989" s="45"/>
      <c r="K989" s="45"/>
      <c r="L989" s="45"/>
      <c r="M989" s="45"/>
    </row>
    <row r="990" spans="1:13" x14ac:dyDescent="0.25">
      <c r="A990" s="159" t="s">
        <v>2239</v>
      </c>
      <c r="B990" s="54" t="s">
        <v>2206</v>
      </c>
      <c r="C990" s="58" t="s">
        <v>2240</v>
      </c>
      <c r="D990" s="56" t="str">
        <f t="shared" si="3"/>
        <v>市</v>
      </c>
      <c r="E990" s="57">
        <v>163</v>
      </c>
      <c r="F990" s="160" t="s">
        <v>265</v>
      </c>
      <c r="G990" s="45"/>
      <c r="H990" s="45"/>
      <c r="I990" s="45"/>
      <c r="J990" s="45"/>
      <c r="K990" s="45"/>
      <c r="L990" s="45"/>
      <c r="M990" s="45"/>
    </row>
    <row r="991" spans="1:13" x14ac:dyDescent="0.25">
      <c r="A991" s="159" t="s">
        <v>2241</v>
      </c>
      <c r="B991" s="54" t="s">
        <v>2206</v>
      </c>
      <c r="C991" s="58" t="s">
        <v>2242</v>
      </c>
      <c r="D991" s="56" t="str">
        <f t="shared" si="3"/>
        <v>市</v>
      </c>
      <c r="E991" s="57">
        <v>181</v>
      </c>
      <c r="F991" s="160" t="s">
        <v>265</v>
      </c>
      <c r="G991" s="45"/>
      <c r="H991" s="45"/>
      <c r="I991" s="45"/>
      <c r="J991" s="45"/>
      <c r="K991" s="45"/>
      <c r="L991" s="45"/>
      <c r="M991" s="45"/>
    </row>
    <row r="992" spans="1:13" x14ac:dyDescent="0.25">
      <c r="A992" s="159" t="s">
        <v>2243</v>
      </c>
      <c r="B992" s="54" t="s">
        <v>2206</v>
      </c>
      <c r="C992" s="58" t="s">
        <v>2244</v>
      </c>
      <c r="D992" s="56" t="str">
        <f t="shared" si="3"/>
        <v>市</v>
      </c>
      <c r="E992" s="57">
        <v>180</v>
      </c>
      <c r="F992" s="160" t="s">
        <v>265</v>
      </c>
      <c r="G992" s="45"/>
      <c r="H992" s="45"/>
      <c r="I992" s="45"/>
      <c r="J992" s="45"/>
      <c r="K992" s="45"/>
      <c r="L992" s="45"/>
      <c r="M992" s="45"/>
    </row>
    <row r="993" spans="1:13" x14ac:dyDescent="0.25">
      <c r="A993" s="159" t="s">
        <v>2245</v>
      </c>
      <c r="B993" s="54" t="s">
        <v>2206</v>
      </c>
      <c r="C993" s="58" t="s">
        <v>2246</v>
      </c>
      <c r="D993" s="56" t="str">
        <f t="shared" si="3"/>
        <v>市</v>
      </c>
      <c r="E993" s="57">
        <v>128</v>
      </c>
      <c r="F993" s="160" t="s">
        <v>265</v>
      </c>
      <c r="G993" s="45"/>
      <c r="H993" s="45"/>
      <c r="I993" s="45"/>
      <c r="J993" s="45"/>
      <c r="K993" s="45"/>
      <c r="L993" s="45"/>
      <c r="M993" s="45"/>
    </row>
    <row r="994" spans="1:13" x14ac:dyDescent="0.25">
      <c r="A994" s="159" t="s">
        <v>2247</v>
      </c>
      <c r="B994" s="54" t="s">
        <v>2206</v>
      </c>
      <c r="C994" s="58" t="s">
        <v>2248</v>
      </c>
      <c r="D994" s="56" t="str">
        <f t="shared" si="3"/>
        <v>市</v>
      </c>
      <c r="E994" s="57">
        <v>161</v>
      </c>
      <c r="F994" s="160" t="s">
        <v>265</v>
      </c>
      <c r="G994" s="45"/>
      <c r="H994" s="45"/>
      <c r="I994" s="45"/>
      <c r="J994" s="45"/>
      <c r="K994" s="45"/>
      <c r="L994" s="45"/>
      <c r="M994" s="45"/>
    </row>
    <row r="995" spans="1:13" x14ac:dyDescent="0.25">
      <c r="A995" s="159" t="s">
        <v>2249</v>
      </c>
      <c r="B995" s="54" t="s">
        <v>2206</v>
      </c>
      <c r="C995" s="58" t="s">
        <v>2250</v>
      </c>
      <c r="D995" s="56" t="str">
        <f t="shared" si="3"/>
        <v>市</v>
      </c>
      <c r="E995" s="57">
        <v>159</v>
      </c>
      <c r="F995" s="160" t="s">
        <v>265</v>
      </c>
      <c r="G995" s="45"/>
      <c r="H995" s="45"/>
      <c r="I995" s="45"/>
      <c r="J995" s="45"/>
      <c r="K995" s="45"/>
      <c r="L995" s="45"/>
      <c r="M995" s="45"/>
    </row>
    <row r="996" spans="1:13" x14ac:dyDescent="0.25">
      <c r="A996" s="159" t="s">
        <v>2251</v>
      </c>
      <c r="B996" s="54" t="s">
        <v>2206</v>
      </c>
      <c r="C996" s="58" t="s">
        <v>2252</v>
      </c>
      <c r="D996" s="56" t="str">
        <f t="shared" si="3"/>
        <v>市</v>
      </c>
      <c r="E996" s="57">
        <v>176</v>
      </c>
      <c r="F996" s="160" t="s">
        <v>265</v>
      </c>
      <c r="G996" s="45"/>
      <c r="H996" s="45"/>
      <c r="I996" s="45"/>
      <c r="J996" s="45"/>
      <c r="K996" s="45"/>
      <c r="L996" s="45"/>
      <c r="M996" s="45"/>
    </row>
    <row r="997" spans="1:13" x14ac:dyDescent="0.25">
      <c r="A997" s="159" t="s">
        <v>2253</v>
      </c>
      <c r="B997" s="54" t="s">
        <v>2206</v>
      </c>
      <c r="C997" s="58" t="s">
        <v>2254</v>
      </c>
      <c r="D997" s="56" t="str">
        <f t="shared" si="3"/>
        <v>町</v>
      </c>
      <c r="E997" s="57">
        <v>69</v>
      </c>
      <c r="F997" s="160" t="s">
        <v>264</v>
      </c>
      <c r="G997" s="45"/>
      <c r="H997" s="45"/>
      <c r="I997" s="45"/>
      <c r="J997" s="45"/>
      <c r="K997" s="45"/>
      <c r="L997" s="45"/>
      <c r="M997" s="45"/>
    </row>
    <row r="998" spans="1:13" x14ac:dyDescent="0.25">
      <c r="A998" s="159" t="s">
        <v>2255</v>
      </c>
      <c r="B998" s="54" t="s">
        <v>2206</v>
      </c>
      <c r="C998" s="58" t="s">
        <v>2256</v>
      </c>
      <c r="D998" s="56" t="str">
        <f t="shared" si="3"/>
        <v>町</v>
      </c>
      <c r="E998" s="57">
        <v>55</v>
      </c>
      <c r="F998" s="160" t="s">
        <v>264</v>
      </c>
      <c r="G998" s="45"/>
      <c r="H998" s="45"/>
      <c r="I998" s="45"/>
      <c r="J998" s="45"/>
      <c r="K998" s="45"/>
      <c r="L998" s="45"/>
      <c r="M998" s="45"/>
    </row>
    <row r="999" spans="1:13" x14ac:dyDescent="0.25">
      <c r="A999" s="159" t="s">
        <v>2257</v>
      </c>
      <c r="B999" s="54" t="s">
        <v>2206</v>
      </c>
      <c r="C999" s="58" t="s">
        <v>2258</v>
      </c>
      <c r="D999" s="56" t="str">
        <f t="shared" si="3"/>
        <v>町</v>
      </c>
      <c r="E999" s="57">
        <v>59</v>
      </c>
      <c r="F999" s="160" t="s">
        <v>264</v>
      </c>
      <c r="G999" s="45"/>
      <c r="H999" s="45"/>
      <c r="I999" s="45"/>
      <c r="J999" s="45"/>
      <c r="K999" s="45"/>
      <c r="L999" s="45"/>
      <c r="M999" s="45"/>
    </row>
    <row r="1000" spans="1:13" x14ac:dyDescent="0.25">
      <c r="A1000" s="159" t="s">
        <v>2259</v>
      </c>
      <c r="B1000" s="54" t="s">
        <v>2206</v>
      </c>
      <c r="C1000" s="58" t="s">
        <v>2260</v>
      </c>
      <c r="D1000" s="56" t="str">
        <f t="shared" si="3"/>
        <v>町</v>
      </c>
      <c r="E1000" s="57">
        <v>46</v>
      </c>
      <c r="F1000" s="160" t="s">
        <v>264</v>
      </c>
      <c r="G1000" s="45"/>
      <c r="H1000" s="45"/>
      <c r="I1000" s="45"/>
      <c r="J1000" s="45"/>
      <c r="K1000" s="45"/>
      <c r="L1000" s="45"/>
      <c r="M1000" s="45"/>
    </row>
    <row r="1001" spans="1:13" x14ac:dyDescent="0.25">
      <c r="A1001" s="159" t="s">
        <v>2261</v>
      </c>
      <c r="B1001" s="54" t="s">
        <v>2206</v>
      </c>
      <c r="C1001" s="58" t="s">
        <v>2262</v>
      </c>
      <c r="D1001" s="56" t="str">
        <f t="shared" si="3"/>
        <v>町</v>
      </c>
      <c r="E1001" s="57">
        <v>55</v>
      </c>
      <c r="F1001" s="160" t="s">
        <v>264</v>
      </c>
      <c r="G1001" s="45"/>
      <c r="H1001" s="45"/>
      <c r="I1001" s="45"/>
      <c r="J1001" s="45"/>
      <c r="K1001" s="45"/>
      <c r="L1001" s="45"/>
      <c r="M1001" s="45"/>
    </row>
    <row r="1002" spans="1:13" x14ac:dyDescent="0.25">
      <c r="A1002" s="159" t="s">
        <v>2263</v>
      </c>
      <c r="B1002" s="54" t="s">
        <v>2206</v>
      </c>
      <c r="C1002" s="58" t="s">
        <v>2264</v>
      </c>
      <c r="D1002" s="56" t="str">
        <f t="shared" si="3"/>
        <v>町</v>
      </c>
      <c r="E1002" s="57">
        <v>88</v>
      </c>
      <c r="F1002" s="160" t="s">
        <v>264</v>
      </c>
      <c r="G1002" s="45"/>
      <c r="H1002" s="45"/>
      <c r="I1002" s="45"/>
      <c r="J1002" s="45"/>
      <c r="K1002" s="45"/>
      <c r="L1002" s="45"/>
      <c r="M1002" s="45"/>
    </row>
    <row r="1003" spans="1:13" x14ac:dyDescent="0.25">
      <c r="A1003" s="159" t="s">
        <v>2265</v>
      </c>
      <c r="B1003" s="54" t="s">
        <v>2206</v>
      </c>
      <c r="C1003" s="58" t="s">
        <v>589</v>
      </c>
      <c r="D1003" s="56" t="str">
        <f t="shared" si="3"/>
        <v>町</v>
      </c>
      <c r="E1003" s="57">
        <v>82</v>
      </c>
      <c r="F1003" s="160" t="s">
        <v>264</v>
      </c>
      <c r="G1003" s="45"/>
      <c r="H1003" s="45"/>
      <c r="I1003" s="45"/>
      <c r="J1003" s="45"/>
      <c r="K1003" s="45"/>
      <c r="L1003" s="45"/>
      <c r="M1003" s="45"/>
    </row>
    <row r="1004" spans="1:13" x14ac:dyDescent="0.25">
      <c r="A1004" s="159" t="s">
        <v>2266</v>
      </c>
      <c r="B1004" s="54" t="s">
        <v>2206</v>
      </c>
      <c r="C1004" s="58" t="s">
        <v>2267</v>
      </c>
      <c r="D1004" s="56" t="str">
        <f t="shared" si="3"/>
        <v>町</v>
      </c>
      <c r="E1004" s="57">
        <v>101</v>
      </c>
      <c r="F1004" s="160" t="s">
        <v>265</v>
      </c>
      <c r="G1004" s="45"/>
      <c r="H1004" s="45"/>
      <c r="I1004" s="45"/>
      <c r="J1004" s="45"/>
      <c r="K1004" s="45"/>
      <c r="L1004" s="45"/>
      <c r="M1004" s="45"/>
    </row>
    <row r="1005" spans="1:13" x14ac:dyDescent="0.25">
      <c r="A1005" s="159" t="s">
        <v>2268</v>
      </c>
      <c r="B1005" s="54" t="s">
        <v>2206</v>
      </c>
      <c r="C1005" s="58" t="s">
        <v>2269</v>
      </c>
      <c r="D1005" s="56" t="str">
        <f t="shared" si="3"/>
        <v>町</v>
      </c>
      <c r="E1005" s="57">
        <v>114</v>
      </c>
      <c r="F1005" s="160" t="s">
        <v>265</v>
      </c>
      <c r="G1005" s="45"/>
      <c r="H1005" s="45"/>
      <c r="I1005" s="45"/>
      <c r="J1005" s="45"/>
      <c r="K1005" s="45"/>
      <c r="L1005" s="45"/>
      <c r="M1005" s="45"/>
    </row>
    <row r="1006" spans="1:13" x14ac:dyDescent="0.25">
      <c r="A1006" s="159" t="s">
        <v>2270</v>
      </c>
      <c r="B1006" s="54" t="s">
        <v>2206</v>
      </c>
      <c r="C1006" s="58" t="s">
        <v>2271</v>
      </c>
      <c r="D1006" s="56" t="str">
        <f t="shared" si="3"/>
        <v>町</v>
      </c>
      <c r="E1006" s="57">
        <v>93</v>
      </c>
      <c r="F1006" s="160" t="s">
        <v>264</v>
      </c>
      <c r="G1006" s="45"/>
      <c r="H1006" s="45"/>
      <c r="I1006" s="45"/>
      <c r="J1006" s="45"/>
      <c r="K1006" s="45"/>
      <c r="L1006" s="45"/>
      <c r="M1006" s="45"/>
    </row>
    <row r="1007" spans="1:13" x14ac:dyDescent="0.25">
      <c r="A1007" s="159" t="s">
        <v>2272</v>
      </c>
      <c r="B1007" s="54" t="s">
        <v>2206</v>
      </c>
      <c r="C1007" s="58" t="s">
        <v>2273</v>
      </c>
      <c r="D1007" s="56" t="str">
        <f t="shared" si="3"/>
        <v>町</v>
      </c>
      <c r="E1007" s="57">
        <v>72</v>
      </c>
      <c r="F1007" s="160" t="s">
        <v>264</v>
      </c>
      <c r="G1007" s="45"/>
      <c r="H1007" s="45"/>
      <c r="I1007" s="45"/>
      <c r="J1007" s="45"/>
      <c r="K1007" s="45"/>
      <c r="L1007" s="45"/>
      <c r="M1007" s="45"/>
    </row>
    <row r="1008" spans="1:13" x14ac:dyDescent="0.25">
      <c r="A1008" s="159" t="s">
        <v>2274</v>
      </c>
      <c r="B1008" s="54" t="s">
        <v>2206</v>
      </c>
      <c r="C1008" s="58" t="s">
        <v>365</v>
      </c>
      <c r="D1008" s="56" t="str">
        <f t="shared" si="3"/>
        <v>町</v>
      </c>
      <c r="E1008" s="57">
        <v>80</v>
      </c>
      <c r="F1008" s="160" t="s">
        <v>264</v>
      </c>
      <c r="G1008" s="45"/>
      <c r="H1008" s="45"/>
      <c r="I1008" s="45"/>
      <c r="J1008" s="45"/>
      <c r="K1008" s="45"/>
      <c r="L1008" s="45"/>
      <c r="M1008" s="45"/>
    </row>
    <row r="1009" spans="1:13" x14ac:dyDescent="0.25">
      <c r="A1009" s="158" t="s">
        <v>2275</v>
      </c>
      <c r="B1009" s="61" t="s">
        <v>2276</v>
      </c>
      <c r="C1009" s="55" t="s">
        <v>2276</v>
      </c>
      <c r="D1009" s="56" t="str">
        <f t="shared" si="3"/>
        <v>県</v>
      </c>
      <c r="E1009" s="57">
        <v>6293</v>
      </c>
      <c r="F1009" s="157" t="s">
        <v>267</v>
      </c>
      <c r="G1009" s="45"/>
      <c r="H1009" s="45"/>
      <c r="I1009" s="45"/>
      <c r="J1009" s="45"/>
      <c r="K1009" s="45"/>
      <c r="L1009" s="45"/>
      <c r="M1009" s="45"/>
    </row>
    <row r="1010" spans="1:13" x14ac:dyDescent="0.25">
      <c r="A1010" s="158" t="s">
        <v>2277</v>
      </c>
      <c r="B1010" s="61" t="s">
        <v>2276</v>
      </c>
      <c r="C1010" s="55" t="s">
        <v>2278</v>
      </c>
      <c r="D1010" s="56" t="str">
        <f t="shared" si="3"/>
        <v>市</v>
      </c>
      <c r="E1010" s="57">
        <v>5243</v>
      </c>
      <c r="F1010" s="157" t="s">
        <v>267</v>
      </c>
      <c r="G1010" s="45"/>
      <c r="H1010" s="45"/>
      <c r="I1010" s="45"/>
      <c r="J1010" s="45"/>
      <c r="K1010" s="45"/>
      <c r="L1010" s="45"/>
      <c r="M1010" s="45"/>
    </row>
    <row r="1011" spans="1:13" x14ac:dyDescent="0.25">
      <c r="A1011" s="159" t="s">
        <v>2279</v>
      </c>
      <c r="B1011" s="54" t="s">
        <v>2276</v>
      </c>
      <c r="C1011" s="58" t="s">
        <v>2280</v>
      </c>
      <c r="D1011" s="56" t="str">
        <f t="shared" si="3"/>
        <v>市</v>
      </c>
      <c r="E1011" s="57">
        <v>857</v>
      </c>
      <c r="F1011" s="160" t="s">
        <v>266</v>
      </c>
      <c r="G1011" s="45"/>
      <c r="H1011" s="45"/>
      <c r="I1011" s="45"/>
      <c r="J1011" s="45"/>
      <c r="K1011" s="45"/>
      <c r="L1011" s="45"/>
      <c r="M1011" s="45"/>
    </row>
    <row r="1012" spans="1:13" x14ac:dyDescent="0.25">
      <c r="A1012" s="159" t="s">
        <v>2281</v>
      </c>
      <c r="B1012" s="54" t="s">
        <v>2276</v>
      </c>
      <c r="C1012" s="58" t="s">
        <v>2282</v>
      </c>
      <c r="D1012" s="56" t="str">
        <f t="shared" si="3"/>
        <v>市</v>
      </c>
      <c r="E1012" s="57">
        <v>894</v>
      </c>
      <c r="F1012" s="160" t="s">
        <v>266</v>
      </c>
      <c r="G1012" s="45"/>
      <c r="H1012" s="45"/>
      <c r="I1012" s="45"/>
      <c r="J1012" s="45"/>
      <c r="K1012" s="45"/>
      <c r="L1012" s="45"/>
      <c r="M1012" s="45"/>
    </row>
    <row r="1013" spans="1:13" x14ac:dyDescent="0.25">
      <c r="A1013" s="159" t="s">
        <v>2283</v>
      </c>
      <c r="B1013" s="54" t="s">
        <v>2276</v>
      </c>
      <c r="C1013" s="58" t="s">
        <v>2284</v>
      </c>
      <c r="D1013" s="56" t="str">
        <f t="shared" si="3"/>
        <v>市</v>
      </c>
      <c r="E1013" s="57">
        <v>724</v>
      </c>
      <c r="F1013" s="160" t="s">
        <v>266</v>
      </c>
      <c r="G1013" s="45"/>
      <c r="H1013" s="45"/>
      <c r="I1013" s="45"/>
      <c r="J1013" s="45"/>
      <c r="K1013" s="45"/>
      <c r="L1013" s="45"/>
      <c r="M1013" s="45"/>
    </row>
    <row r="1014" spans="1:13" x14ac:dyDescent="0.25">
      <c r="A1014" s="159" t="s">
        <v>2285</v>
      </c>
      <c r="B1014" s="54" t="s">
        <v>2276</v>
      </c>
      <c r="C1014" s="58" t="s">
        <v>2286</v>
      </c>
      <c r="D1014" s="56" t="str">
        <f t="shared" si="3"/>
        <v>市</v>
      </c>
      <c r="E1014" s="57">
        <v>274</v>
      </c>
      <c r="F1014" s="160" t="s">
        <v>266</v>
      </c>
      <c r="G1014" s="45"/>
      <c r="H1014" s="45"/>
      <c r="I1014" s="45"/>
      <c r="J1014" s="45"/>
      <c r="K1014" s="45"/>
      <c r="L1014" s="45"/>
      <c r="M1014" s="45"/>
    </row>
    <row r="1015" spans="1:13" x14ac:dyDescent="0.25">
      <c r="A1015" s="159" t="s">
        <v>2287</v>
      </c>
      <c r="B1015" s="54" t="s">
        <v>2276</v>
      </c>
      <c r="C1015" s="58" t="s">
        <v>2288</v>
      </c>
      <c r="D1015" s="56" t="str">
        <f t="shared" si="3"/>
        <v>市</v>
      </c>
      <c r="E1015" s="57">
        <v>223</v>
      </c>
      <c r="F1015" s="160" t="s">
        <v>266</v>
      </c>
      <c r="G1015" s="45"/>
      <c r="H1015" s="45"/>
      <c r="I1015" s="45"/>
      <c r="J1015" s="45"/>
      <c r="K1015" s="45"/>
      <c r="L1015" s="45"/>
      <c r="M1015" s="45"/>
    </row>
    <row r="1016" spans="1:13" x14ac:dyDescent="0.25">
      <c r="A1016" s="159" t="s">
        <v>2289</v>
      </c>
      <c r="B1016" s="54" t="s">
        <v>2276</v>
      </c>
      <c r="C1016" s="58" t="s">
        <v>2290</v>
      </c>
      <c r="D1016" s="56" t="str">
        <f t="shared" si="3"/>
        <v>市</v>
      </c>
      <c r="E1016" s="57">
        <v>527</v>
      </c>
      <c r="F1016" s="160" t="s">
        <v>266</v>
      </c>
      <c r="G1016" s="45"/>
      <c r="H1016" s="45"/>
      <c r="I1016" s="45"/>
      <c r="J1016" s="45"/>
      <c r="K1016" s="45"/>
      <c r="L1016" s="45"/>
      <c r="M1016" s="45"/>
    </row>
    <row r="1017" spans="1:13" x14ac:dyDescent="0.25">
      <c r="A1017" s="159" t="s">
        <v>2291</v>
      </c>
      <c r="B1017" s="54" t="s">
        <v>2276</v>
      </c>
      <c r="C1017" s="58" t="s">
        <v>2292</v>
      </c>
      <c r="D1017" s="56" t="str">
        <f t="shared" si="3"/>
        <v>市</v>
      </c>
      <c r="E1017" s="57">
        <v>414</v>
      </c>
      <c r="F1017" s="160" t="s">
        <v>266</v>
      </c>
      <c r="G1017" s="45"/>
      <c r="H1017" s="45"/>
      <c r="I1017" s="45"/>
      <c r="J1017" s="45"/>
      <c r="K1017" s="45"/>
      <c r="L1017" s="45"/>
      <c r="M1017" s="45"/>
    </row>
    <row r="1018" spans="1:13" x14ac:dyDescent="0.25">
      <c r="A1018" s="159" t="s">
        <v>2293</v>
      </c>
      <c r="B1018" s="54" t="s">
        <v>2276</v>
      </c>
      <c r="C1018" s="58" t="s">
        <v>2294</v>
      </c>
      <c r="D1018" s="56" t="str">
        <f t="shared" si="3"/>
        <v>市</v>
      </c>
      <c r="E1018" s="57">
        <v>161</v>
      </c>
      <c r="F1018" s="160" t="s">
        <v>265</v>
      </c>
      <c r="G1018" s="45"/>
      <c r="H1018" s="45"/>
      <c r="I1018" s="45"/>
      <c r="J1018" s="45"/>
      <c r="K1018" s="45"/>
      <c r="L1018" s="45"/>
      <c r="M1018" s="45"/>
    </row>
    <row r="1019" spans="1:13" x14ac:dyDescent="0.25">
      <c r="A1019" s="159" t="s">
        <v>2295</v>
      </c>
      <c r="B1019" s="54" t="s">
        <v>2276</v>
      </c>
      <c r="C1019" s="58" t="s">
        <v>2296</v>
      </c>
      <c r="D1019" s="56" t="str">
        <f t="shared" si="3"/>
        <v>市</v>
      </c>
      <c r="E1019" s="57">
        <v>205</v>
      </c>
      <c r="F1019" s="160" t="s">
        <v>266</v>
      </c>
      <c r="G1019" s="45"/>
      <c r="H1019" s="45"/>
      <c r="I1019" s="45"/>
      <c r="J1019" s="45"/>
      <c r="K1019" s="45"/>
      <c r="L1019" s="45"/>
      <c r="M1019" s="45"/>
    </row>
    <row r="1020" spans="1:13" x14ac:dyDescent="0.25">
      <c r="A1020" s="159" t="s">
        <v>2297</v>
      </c>
      <c r="B1020" s="54" t="s">
        <v>2276</v>
      </c>
      <c r="C1020" s="58" t="s">
        <v>2298</v>
      </c>
      <c r="D1020" s="56" t="str">
        <f t="shared" si="3"/>
        <v>市</v>
      </c>
      <c r="E1020" s="57">
        <v>440</v>
      </c>
      <c r="F1020" s="160" t="s">
        <v>266</v>
      </c>
      <c r="G1020" s="45"/>
      <c r="H1020" s="45"/>
      <c r="I1020" s="45"/>
      <c r="J1020" s="45"/>
      <c r="K1020" s="45"/>
      <c r="L1020" s="45"/>
      <c r="M1020" s="45"/>
    </row>
    <row r="1021" spans="1:13" x14ac:dyDescent="0.25">
      <c r="A1021" s="159" t="s">
        <v>2299</v>
      </c>
      <c r="B1021" s="54" t="s">
        <v>2276</v>
      </c>
      <c r="C1021" s="58" t="s">
        <v>2300</v>
      </c>
      <c r="D1021" s="56" t="str">
        <f t="shared" si="3"/>
        <v>市</v>
      </c>
      <c r="E1021" s="57">
        <v>1123</v>
      </c>
      <c r="F1021" s="157" t="s">
        <v>267</v>
      </c>
      <c r="G1021" s="45"/>
      <c r="H1021" s="45"/>
      <c r="I1021" s="45"/>
      <c r="J1021" s="45"/>
      <c r="K1021" s="45"/>
      <c r="L1021" s="45"/>
      <c r="M1021" s="45"/>
    </row>
    <row r="1022" spans="1:13" x14ac:dyDescent="0.25">
      <c r="A1022" s="159" t="s">
        <v>2301</v>
      </c>
      <c r="B1022" s="54" t="s">
        <v>2276</v>
      </c>
      <c r="C1022" s="58" t="s">
        <v>2302</v>
      </c>
      <c r="D1022" s="56" t="str">
        <f t="shared" si="3"/>
        <v>市</v>
      </c>
      <c r="E1022" s="57">
        <v>446</v>
      </c>
      <c r="F1022" s="160" t="s">
        <v>266</v>
      </c>
      <c r="G1022" s="45"/>
      <c r="H1022" s="45"/>
      <c r="I1022" s="45"/>
      <c r="J1022" s="45"/>
      <c r="K1022" s="45"/>
      <c r="L1022" s="45"/>
      <c r="M1022" s="45"/>
    </row>
    <row r="1023" spans="1:13" x14ac:dyDescent="0.25">
      <c r="A1023" s="159" t="s">
        <v>2303</v>
      </c>
      <c r="B1023" s="54" t="s">
        <v>2276</v>
      </c>
      <c r="C1023" s="58" t="s">
        <v>2304</v>
      </c>
      <c r="D1023" s="56" t="str">
        <f t="shared" ref="D1023:D1277" si="4">RIGHT(C1023)</f>
        <v>市</v>
      </c>
      <c r="E1023" s="57">
        <v>347</v>
      </c>
      <c r="F1023" s="160" t="s">
        <v>266</v>
      </c>
      <c r="G1023" s="45"/>
      <c r="H1023" s="45"/>
      <c r="I1023" s="45"/>
      <c r="J1023" s="45"/>
      <c r="K1023" s="45"/>
      <c r="L1023" s="45"/>
      <c r="M1023" s="45"/>
    </row>
    <row r="1024" spans="1:13" x14ac:dyDescent="0.25">
      <c r="A1024" s="159" t="s">
        <v>2305</v>
      </c>
      <c r="B1024" s="54" t="s">
        <v>2276</v>
      </c>
      <c r="C1024" s="58" t="s">
        <v>2306</v>
      </c>
      <c r="D1024" s="56" t="str">
        <f t="shared" si="4"/>
        <v>市</v>
      </c>
      <c r="E1024" s="57">
        <v>233</v>
      </c>
      <c r="F1024" s="160" t="s">
        <v>266</v>
      </c>
      <c r="G1024" s="45"/>
      <c r="H1024" s="45"/>
      <c r="I1024" s="45"/>
      <c r="J1024" s="45"/>
      <c r="K1024" s="45"/>
      <c r="L1024" s="45"/>
      <c r="M1024" s="45"/>
    </row>
    <row r="1025" spans="1:13" x14ac:dyDescent="0.25">
      <c r="A1025" s="159" t="s">
        <v>2307</v>
      </c>
      <c r="B1025" s="54" t="s">
        <v>2276</v>
      </c>
      <c r="C1025" s="58" t="s">
        <v>2308</v>
      </c>
      <c r="D1025" s="56" t="str">
        <f t="shared" si="4"/>
        <v>市</v>
      </c>
      <c r="E1025" s="57">
        <v>170</v>
      </c>
      <c r="F1025" s="160" t="s">
        <v>265</v>
      </c>
      <c r="G1025" s="45"/>
      <c r="H1025" s="45"/>
      <c r="I1025" s="45"/>
      <c r="J1025" s="45"/>
      <c r="K1025" s="45"/>
      <c r="L1025" s="45"/>
      <c r="M1025" s="45"/>
    </row>
    <row r="1026" spans="1:13" x14ac:dyDescent="0.25">
      <c r="A1026" s="159" t="s">
        <v>2309</v>
      </c>
      <c r="B1026" s="54" t="s">
        <v>2276</v>
      </c>
      <c r="C1026" s="58" t="s">
        <v>2310</v>
      </c>
      <c r="D1026" s="56" t="str">
        <f t="shared" si="4"/>
        <v>市</v>
      </c>
      <c r="E1026" s="57">
        <v>172</v>
      </c>
      <c r="F1026" s="160" t="s">
        <v>265</v>
      </c>
      <c r="G1026" s="45"/>
      <c r="H1026" s="45"/>
      <c r="I1026" s="45"/>
      <c r="J1026" s="45"/>
      <c r="K1026" s="45"/>
      <c r="L1026" s="45"/>
      <c r="M1026" s="45"/>
    </row>
    <row r="1027" spans="1:13" x14ac:dyDescent="0.25">
      <c r="A1027" s="159" t="s">
        <v>2311</v>
      </c>
      <c r="B1027" s="54" t="s">
        <v>2276</v>
      </c>
      <c r="C1027" s="58" t="s">
        <v>2312</v>
      </c>
      <c r="D1027" s="56" t="str">
        <f t="shared" si="4"/>
        <v>市</v>
      </c>
      <c r="E1027" s="57">
        <v>200</v>
      </c>
      <c r="F1027" s="160" t="s">
        <v>266</v>
      </c>
      <c r="G1027" s="45"/>
      <c r="H1027" s="45"/>
      <c r="I1027" s="45"/>
      <c r="J1027" s="45"/>
      <c r="K1027" s="45"/>
      <c r="L1027" s="45"/>
      <c r="M1027" s="45"/>
    </row>
    <row r="1028" spans="1:13" x14ac:dyDescent="0.25">
      <c r="A1028" s="159" t="s">
        <v>2313</v>
      </c>
      <c r="B1028" s="54" t="s">
        <v>2276</v>
      </c>
      <c r="C1028" s="58" t="s">
        <v>2314</v>
      </c>
      <c r="D1028" s="56" t="str">
        <f t="shared" si="4"/>
        <v>市</v>
      </c>
      <c r="E1028" s="57">
        <v>352</v>
      </c>
      <c r="F1028" s="160" t="s">
        <v>266</v>
      </c>
      <c r="G1028" s="45"/>
      <c r="H1028" s="45"/>
      <c r="I1028" s="45"/>
      <c r="J1028" s="45"/>
      <c r="K1028" s="45"/>
      <c r="L1028" s="45"/>
      <c r="M1028" s="45"/>
    </row>
    <row r="1029" spans="1:13" x14ac:dyDescent="0.25">
      <c r="A1029" s="159" t="s">
        <v>2315</v>
      </c>
      <c r="B1029" s="54" t="s">
        <v>2276</v>
      </c>
      <c r="C1029" s="58" t="s">
        <v>2316</v>
      </c>
      <c r="D1029" s="56" t="str">
        <f t="shared" si="4"/>
        <v>市</v>
      </c>
      <c r="E1029" s="57">
        <v>325</v>
      </c>
      <c r="F1029" s="160" t="s">
        <v>266</v>
      </c>
      <c r="G1029" s="45"/>
      <c r="H1029" s="45"/>
      <c r="I1029" s="45"/>
      <c r="J1029" s="45"/>
      <c r="K1029" s="45"/>
      <c r="L1029" s="45"/>
      <c r="M1029" s="45"/>
    </row>
    <row r="1030" spans="1:13" x14ac:dyDescent="0.25">
      <c r="A1030" s="159" t="s">
        <v>2317</v>
      </c>
      <c r="B1030" s="54" t="s">
        <v>2276</v>
      </c>
      <c r="C1030" s="58" t="s">
        <v>2318</v>
      </c>
      <c r="D1030" s="56" t="str">
        <f t="shared" si="4"/>
        <v>市</v>
      </c>
      <c r="E1030" s="57">
        <v>242</v>
      </c>
      <c r="F1030" s="160" t="s">
        <v>266</v>
      </c>
      <c r="G1030" s="45"/>
      <c r="H1030" s="45"/>
      <c r="I1030" s="45"/>
      <c r="J1030" s="45"/>
      <c r="K1030" s="45"/>
      <c r="L1030" s="45"/>
      <c r="M1030" s="45"/>
    </row>
    <row r="1031" spans="1:13" x14ac:dyDescent="0.25">
      <c r="A1031" s="159" t="s">
        <v>2319</v>
      </c>
      <c r="B1031" s="54" t="s">
        <v>2276</v>
      </c>
      <c r="C1031" s="58" t="s">
        <v>2320</v>
      </c>
      <c r="D1031" s="56" t="str">
        <f t="shared" si="4"/>
        <v>市</v>
      </c>
      <c r="E1031" s="57">
        <v>278</v>
      </c>
      <c r="F1031" s="160" t="s">
        <v>266</v>
      </c>
      <c r="G1031" s="45"/>
      <c r="H1031" s="45"/>
      <c r="I1031" s="45"/>
      <c r="J1031" s="45"/>
      <c r="K1031" s="45"/>
      <c r="L1031" s="45"/>
      <c r="M1031" s="45"/>
    </row>
    <row r="1032" spans="1:13" x14ac:dyDescent="0.25">
      <c r="A1032" s="159" t="s">
        <v>2321</v>
      </c>
      <c r="B1032" s="54" t="s">
        <v>2276</v>
      </c>
      <c r="C1032" s="58" t="s">
        <v>2322</v>
      </c>
      <c r="D1032" s="56" t="str">
        <f t="shared" si="4"/>
        <v>市</v>
      </c>
      <c r="E1032" s="57">
        <v>207</v>
      </c>
      <c r="F1032" s="160" t="s">
        <v>266</v>
      </c>
      <c r="G1032" s="45"/>
      <c r="H1032" s="45"/>
      <c r="I1032" s="45"/>
      <c r="J1032" s="45"/>
      <c r="K1032" s="45"/>
      <c r="L1032" s="45"/>
      <c r="M1032" s="45"/>
    </row>
    <row r="1033" spans="1:13" x14ac:dyDescent="0.25">
      <c r="A1033" s="159" t="s">
        <v>2323</v>
      </c>
      <c r="B1033" s="54" t="s">
        <v>2276</v>
      </c>
      <c r="C1033" s="58" t="s">
        <v>2324</v>
      </c>
      <c r="D1033" s="56" t="str">
        <f t="shared" si="4"/>
        <v>市</v>
      </c>
      <c r="E1033" s="57">
        <v>211</v>
      </c>
      <c r="F1033" s="160" t="s">
        <v>266</v>
      </c>
      <c r="G1033" s="45"/>
      <c r="H1033" s="45"/>
      <c r="I1033" s="45"/>
      <c r="J1033" s="45"/>
      <c r="K1033" s="45"/>
      <c r="L1033" s="45"/>
      <c r="M1033" s="45"/>
    </row>
    <row r="1034" spans="1:13" x14ac:dyDescent="0.25">
      <c r="A1034" s="159" t="s">
        <v>2325</v>
      </c>
      <c r="B1034" s="54" t="s">
        <v>2276</v>
      </c>
      <c r="C1034" s="58" t="s">
        <v>2326</v>
      </c>
      <c r="D1034" s="56" t="str">
        <f t="shared" si="4"/>
        <v>市</v>
      </c>
      <c r="E1034" s="57">
        <v>181</v>
      </c>
      <c r="F1034" s="160" t="s">
        <v>265</v>
      </c>
      <c r="G1034" s="45"/>
      <c r="H1034" s="45"/>
      <c r="I1034" s="45"/>
      <c r="J1034" s="45"/>
      <c r="K1034" s="45"/>
      <c r="L1034" s="45"/>
      <c r="M1034" s="45"/>
    </row>
    <row r="1035" spans="1:13" x14ac:dyDescent="0.25">
      <c r="A1035" s="159" t="s">
        <v>2327</v>
      </c>
      <c r="B1035" s="54" t="s">
        <v>2276</v>
      </c>
      <c r="C1035" s="58" t="s">
        <v>2328</v>
      </c>
      <c r="D1035" s="56" t="str">
        <f t="shared" si="4"/>
        <v>市</v>
      </c>
      <c r="E1035" s="57">
        <v>208</v>
      </c>
      <c r="F1035" s="160" t="s">
        <v>266</v>
      </c>
      <c r="G1035" s="45"/>
      <c r="H1035" s="45"/>
      <c r="I1035" s="45"/>
      <c r="J1035" s="45"/>
      <c r="K1035" s="45"/>
      <c r="L1035" s="45"/>
      <c r="M1035" s="45"/>
    </row>
    <row r="1036" spans="1:13" x14ac:dyDescent="0.25">
      <c r="A1036" s="159" t="s">
        <v>2329</v>
      </c>
      <c r="B1036" s="54" t="s">
        <v>2276</v>
      </c>
      <c r="C1036" s="58" t="s">
        <v>2330</v>
      </c>
      <c r="D1036" s="56" t="str">
        <f t="shared" si="4"/>
        <v>市</v>
      </c>
      <c r="E1036" s="57">
        <v>110</v>
      </c>
      <c r="F1036" s="160" t="s">
        <v>265</v>
      </c>
      <c r="G1036" s="45"/>
      <c r="H1036" s="45"/>
      <c r="I1036" s="45"/>
      <c r="J1036" s="45"/>
      <c r="K1036" s="45"/>
      <c r="L1036" s="45"/>
      <c r="M1036" s="45"/>
    </row>
    <row r="1037" spans="1:13" x14ac:dyDescent="0.25">
      <c r="A1037" s="159" t="s">
        <v>2331</v>
      </c>
      <c r="B1037" s="54" t="s">
        <v>2276</v>
      </c>
      <c r="C1037" s="58" t="s">
        <v>2332</v>
      </c>
      <c r="D1037" s="56" t="str">
        <f t="shared" si="4"/>
        <v>市</v>
      </c>
      <c r="E1037" s="57">
        <v>121</v>
      </c>
      <c r="F1037" s="160" t="s">
        <v>265</v>
      </c>
      <c r="G1037" s="45"/>
      <c r="H1037" s="45"/>
      <c r="I1037" s="45"/>
      <c r="J1037" s="45"/>
      <c r="K1037" s="45"/>
      <c r="L1037" s="45"/>
      <c r="M1037" s="45"/>
    </row>
    <row r="1038" spans="1:13" x14ac:dyDescent="0.25">
      <c r="A1038" s="159" t="s">
        <v>2333</v>
      </c>
      <c r="B1038" s="54" t="s">
        <v>2276</v>
      </c>
      <c r="C1038" s="58" t="s">
        <v>2334</v>
      </c>
      <c r="D1038" s="56" t="str">
        <f t="shared" si="4"/>
        <v>市</v>
      </c>
      <c r="E1038" s="57">
        <v>161</v>
      </c>
      <c r="F1038" s="160" t="s">
        <v>265</v>
      </c>
      <c r="G1038" s="45"/>
      <c r="H1038" s="45"/>
      <c r="I1038" s="45"/>
      <c r="J1038" s="45"/>
      <c r="K1038" s="45"/>
      <c r="L1038" s="45"/>
      <c r="M1038" s="45"/>
    </row>
    <row r="1039" spans="1:13" x14ac:dyDescent="0.25">
      <c r="A1039" s="159" t="s">
        <v>2335</v>
      </c>
      <c r="B1039" s="54" t="s">
        <v>2276</v>
      </c>
      <c r="C1039" s="58" t="s">
        <v>2336</v>
      </c>
      <c r="D1039" s="56" t="str">
        <f t="shared" si="4"/>
        <v>市</v>
      </c>
      <c r="E1039" s="57">
        <v>192</v>
      </c>
      <c r="F1039" s="160" t="s">
        <v>265</v>
      </c>
      <c r="G1039" s="45"/>
      <c r="H1039" s="45"/>
      <c r="I1039" s="45"/>
      <c r="J1039" s="45"/>
      <c r="K1039" s="45"/>
      <c r="L1039" s="45"/>
      <c r="M1039" s="45"/>
    </row>
    <row r="1040" spans="1:13" x14ac:dyDescent="0.25">
      <c r="A1040" s="159" t="s">
        <v>2337</v>
      </c>
      <c r="B1040" s="54" t="s">
        <v>2276</v>
      </c>
      <c r="C1040" s="58" t="s">
        <v>2338</v>
      </c>
      <c r="D1040" s="56" t="str">
        <f t="shared" si="4"/>
        <v>市</v>
      </c>
      <c r="E1040" s="57">
        <v>208</v>
      </c>
      <c r="F1040" s="160" t="s">
        <v>266</v>
      </c>
      <c r="G1040" s="45"/>
      <c r="H1040" s="45"/>
      <c r="I1040" s="45"/>
      <c r="J1040" s="45"/>
      <c r="K1040" s="45"/>
      <c r="L1040" s="45"/>
      <c r="M1040" s="45"/>
    </row>
    <row r="1041" spans="1:13" x14ac:dyDescent="0.25">
      <c r="A1041" s="159" t="s">
        <v>2339</v>
      </c>
      <c r="B1041" s="54" t="s">
        <v>2276</v>
      </c>
      <c r="C1041" s="58" t="s">
        <v>2340</v>
      </c>
      <c r="D1041" s="56" t="str">
        <f t="shared" si="4"/>
        <v>市</v>
      </c>
      <c r="E1041" s="57">
        <v>168</v>
      </c>
      <c r="F1041" s="160" t="s">
        <v>265</v>
      </c>
      <c r="G1041" s="45"/>
      <c r="H1041" s="45"/>
      <c r="I1041" s="45"/>
      <c r="J1041" s="45"/>
      <c r="K1041" s="45"/>
      <c r="L1041" s="45"/>
      <c r="M1041" s="45"/>
    </row>
    <row r="1042" spans="1:13" x14ac:dyDescent="0.25">
      <c r="A1042" s="159" t="s">
        <v>2341</v>
      </c>
      <c r="B1042" s="54" t="s">
        <v>2276</v>
      </c>
      <c r="C1042" s="58" t="s">
        <v>2342</v>
      </c>
      <c r="D1042" s="56" t="str">
        <f t="shared" si="4"/>
        <v>市</v>
      </c>
      <c r="E1042" s="57">
        <v>160</v>
      </c>
      <c r="F1042" s="160" t="s">
        <v>265</v>
      </c>
      <c r="G1042" s="45"/>
      <c r="H1042" s="45"/>
      <c r="I1042" s="45"/>
      <c r="J1042" s="45"/>
      <c r="K1042" s="45"/>
      <c r="L1042" s="45"/>
      <c r="M1042" s="45"/>
    </row>
    <row r="1043" spans="1:13" x14ac:dyDescent="0.25">
      <c r="A1043" s="159" t="s">
        <v>2343</v>
      </c>
      <c r="B1043" s="54" t="s">
        <v>2276</v>
      </c>
      <c r="C1043" s="58" t="s">
        <v>2344</v>
      </c>
      <c r="D1043" s="56" t="str">
        <f t="shared" si="4"/>
        <v>市</v>
      </c>
      <c r="E1043" s="57">
        <v>165</v>
      </c>
      <c r="F1043" s="160" t="s">
        <v>265</v>
      </c>
      <c r="G1043" s="45"/>
      <c r="H1043" s="45"/>
      <c r="I1043" s="45"/>
      <c r="J1043" s="45"/>
      <c r="K1043" s="45"/>
      <c r="L1043" s="45"/>
      <c r="M1043" s="45"/>
    </row>
    <row r="1044" spans="1:13" x14ac:dyDescent="0.25">
      <c r="A1044" s="159" t="s">
        <v>2345</v>
      </c>
      <c r="B1044" s="54" t="s">
        <v>2276</v>
      </c>
      <c r="C1044" s="58" t="s">
        <v>2346</v>
      </c>
      <c r="D1044" s="56" t="str">
        <f t="shared" si="4"/>
        <v>市</v>
      </c>
      <c r="E1044" s="57">
        <v>128</v>
      </c>
      <c r="F1044" s="160" t="s">
        <v>265</v>
      </c>
      <c r="G1044" s="45"/>
      <c r="H1044" s="45"/>
      <c r="I1044" s="45"/>
      <c r="J1044" s="45"/>
      <c r="K1044" s="45"/>
      <c r="L1044" s="45"/>
      <c r="M1044" s="45"/>
    </row>
    <row r="1045" spans="1:13" x14ac:dyDescent="0.25">
      <c r="A1045" s="159" t="s">
        <v>2347</v>
      </c>
      <c r="B1045" s="54" t="s">
        <v>2276</v>
      </c>
      <c r="C1045" s="58" t="s">
        <v>2348</v>
      </c>
      <c r="D1045" s="56" t="str">
        <f t="shared" si="4"/>
        <v>市</v>
      </c>
      <c r="E1045" s="57">
        <v>175</v>
      </c>
      <c r="F1045" s="160" t="s">
        <v>265</v>
      </c>
      <c r="G1045" s="45"/>
      <c r="H1045" s="45"/>
      <c r="I1045" s="45"/>
      <c r="J1045" s="45"/>
      <c r="K1045" s="45"/>
      <c r="L1045" s="45"/>
      <c r="M1045" s="45"/>
    </row>
    <row r="1046" spans="1:13" x14ac:dyDescent="0.25">
      <c r="A1046" s="159" t="s">
        <v>2349</v>
      </c>
      <c r="B1046" s="54" t="s">
        <v>2276</v>
      </c>
      <c r="C1046" s="58" t="s">
        <v>2350</v>
      </c>
      <c r="D1046" s="56" t="str">
        <f t="shared" si="4"/>
        <v>市</v>
      </c>
      <c r="E1046" s="57">
        <v>203</v>
      </c>
      <c r="F1046" s="160" t="s">
        <v>266</v>
      </c>
      <c r="G1046" s="45"/>
      <c r="H1046" s="45"/>
      <c r="I1046" s="45"/>
      <c r="J1046" s="45"/>
      <c r="K1046" s="45"/>
      <c r="L1046" s="45"/>
      <c r="M1046" s="45"/>
    </row>
    <row r="1047" spans="1:13" x14ac:dyDescent="0.25">
      <c r="A1047" s="159" t="s">
        <v>2351</v>
      </c>
      <c r="B1047" s="54" t="s">
        <v>2276</v>
      </c>
      <c r="C1047" s="58" t="s">
        <v>2352</v>
      </c>
      <c r="D1047" s="56" t="str">
        <f t="shared" si="4"/>
        <v>市</v>
      </c>
      <c r="E1047" s="57">
        <v>188</v>
      </c>
      <c r="F1047" s="160" t="s">
        <v>265</v>
      </c>
      <c r="G1047" s="45"/>
      <c r="H1047" s="45"/>
      <c r="I1047" s="45"/>
      <c r="J1047" s="45"/>
      <c r="K1047" s="45"/>
      <c r="L1047" s="45"/>
      <c r="M1047" s="45"/>
    </row>
    <row r="1048" spans="1:13" x14ac:dyDescent="0.25">
      <c r="A1048" s="159" t="s">
        <v>2353</v>
      </c>
      <c r="B1048" s="54" t="s">
        <v>2276</v>
      </c>
      <c r="C1048" s="58" t="s">
        <v>2354</v>
      </c>
      <c r="D1048" s="56" t="str">
        <f t="shared" si="4"/>
        <v>町</v>
      </c>
      <c r="E1048" s="57">
        <v>114</v>
      </c>
      <c r="F1048" s="160" t="s">
        <v>265</v>
      </c>
      <c r="G1048" s="45"/>
      <c r="H1048" s="45"/>
      <c r="I1048" s="45"/>
      <c r="J1048" s="45"/>
      <c r="K1048" s="45"/>
      <c r="L1048" s="45"/>
      <c r="M1048" s="45"/>
    </row>
    <row r="1049" spans="1:13" x14ac:dyDescent="0.25">
      <c r="A1049" s="159" t="s">
        <v>2355</v>
      </c>
      <c r="B1049" s="54" t="s">
        <v>2276</v>
      </c>
      <c r="C1049" s="58" t="s">
        <v>2356</v>
      </c>
      <c r="D1049" s="56" t="str">
        <f t="shared" si="4"/>
        <v>町</v>
      </c>
      <c r="E1049" s="57">
        <v>60</v>
      </c>
      <c r="F1049" s="160" t="s">
        <v>264</v>
      </c>
      <c r="G1049" s="45"/>
      <c r="H1049" s="45"/>
      <c r="I1049" s="45"/>
      <c r="J1049" s="45"/>
      <c r="K1049" s="45"/>
      <c r="L1049" s="45"/>
      <c r="M1049" s="45"/>
    </row>
    <row r="1050" spans="1:13" x14ac:dyDescent="0.25">
      <c r="A1050" s="159" t="s">
        <v>2357</v>
      </c>
      <c r="B1050" s="54" t="s">
        <v>2276</v>
      </c>
      <c r="C1050" s="58" t="s">
        <v>2358</v>
      </c>
      <c r="D1050" s="56" t="str">
        <f t="shared" si="4"/>
        <v>町</v>
      </c>
      <c r="E1050" s="57">
        <v>73</v>
      </c>
      <c r="F1050" s="160" t="s">
        <v>264</v>
      </c>
      <c r="G1050" s="45"/>
      <c r="H1050" s="45"/>
      <c r="I1050" s="45"/>
      <c r="J1050" s="45"/>
      <c r="K1050" s="45"/>
      <c r="L1050" s="45"/>
      <c r="M1050" s="45"/>
    </row>
    <row r="1051" spans="1:13" x14ac:dyDescent="0.25">
      <c r="A1051" s="159" t="s">
        <v>2359</v>
      </c>
      <c r="B1051" s="54" t="s">
        <v>2276</v>
      </c>
      <c r="C1051" s="58" t="s">
        <v>2360</v>
      </c>
      <c r="D1051" s="56" t="str">
        <f t="shared" si="4"/>
        <v>町</v>
      </c>
      <c r="E1051" s="57">
        <v>88</v>
      </c>
      <c r="F1051" s="160" t="s">
        <v>264</v>
      </c>
      <c r="G1051" s="45"/>
      <c r="H1051" s="45"/>
      <c r="I1051" s="45"/>
      <c r="J1051" s="45"/>
      <c r="K1051" s="45"/>
      <c r="L1051" s="45"/>
      <c r="M1051" s="45"/>
    </row>
    <row r="1052" spans="1:13" x14ac:dyDescent="0.25">
      <c r="A1052" s="159" t="s">
        <v>2361</v>
      </c>
      <c r="B1052" s="54" t="s">
        <v>2276</v>
      </c>
      <c r="C1052" s="58" t="s">
        <v>2362</v>
      </c>
      <c r="D1052" s="56" t="str">
        <f t="shared" si="4"/>
        <v>町</v>
      </c>
      <c r="E1052" s="57">
        <v>75</v>
      </c>
      <c r="F1052" s="160" t="s">
        <v>264</v>
      </c>
      <c r="G1052" s="45"/>
      <c r="H1052" s="45"/>
      <c r="I1052" s="45"/>
      <c r="J1052" s="45"/>
      <c r="K1052" s="45"/>
      <c r="L1052" s="45"/>
      <c r="M1052" s="45"/>
    </row>
    <row r="1053" spans="1:13" x14ac:dyDescent="0.25">
      <c r="A1053" s="159" t="s">
        <v>2363</v>
      </c>
      <c r="B1053" s="54" t="s">
        <v>2276</v>
      </c>
      <c r="C1053" s="58" t="s">
        <v>2364</v>
      </c>
      <c r="D1053" s="56" t="str">
        <f t="shared" si="4"/>
        <v>町</v>
      </c>
      <c r="E1053" s="57">
        <v>85</v>
      </c>
      <c r="F1053" s="160" t="s">
        <v>264</v>
      </c>
      <c r="G1053" s="45"/>
      <c r="H1053" s="45"/>
      <c r="I1053" s="45"/>
      <c r="J1053" s="45"/>
      <c r="K1053" s="45"/>
      <c r="L1053" s="45"/>
      <c r="M1053" s="45"/>
    </row>
    <row r="1054" spans="1:13" x14ac:dyDescent="0.25">
      <c r="A1054" s="159" t="s">
        <v>2365</v>
      </c>
      <c r="B1054" s="54" t="s">
        <v>2276</v>
      </c>
      <c r="C1054" s="58" t="s">
        <v>2366</v>
      </c>
      <c r="D1054" s="56" t="str">
        <f t="shared" si="4"/>
        <v>村</v>
      </c>
      <c r="E1054" s="57">
        <v>47</v>
      </c>
      <c r="F1054" s="160" t="s">
        <v>264</v>
      </c>
      <c r="G1054" s="45"/>
      <c r="H1054" s="45"/>
      <c r="I1054" s="45"/>
      <c r="J1054" s="45"/>
      <c r="K1054" s="45"/>
      <c r="L1054" s="45"/>
      <c r="M1054" s="45"/>
    </row>
    <row r="1055" spans="1:13" x14ac:dyDescent="0.25">
      <c r="A1055" s="159" t="s">
        <v>2367</v>
      </c>
      <c r="B1055" s="54" t="s">
        <v>2276</v>
      </c>
      <c r="C1055" s="58" t="s">
        <v>2368</v>
      </c>
      <c r="D1055" s="56" t="str">
        <f t="shared" si="4"/>
        <v>町</v>
      </c>
      <c r="E1055" s="57">
        <v>70</v>
      </c>
      <c r="F1055" s="160" t="s">
        <v>264</v>
      </c>
      <c r="G1055" s="45"/>
      <c r="H1055" s="45"/>
      <c r="I1055" s="45"/>
      <c r="J1055" s="45"/>
      <c r="K1055" s="45"/>
      <c r="L1055" s="45"/>
      <c r="M1055" s="45"/>
    </row>
    <row r="1056" spans="1:13" x14ac:dyDescent="0.25">
      <c r="A1056" s="159" t="s">
        <v>2369</v>
      </c>
      <c r="B1056" s="54" t="s">
        <v>2276</v>
      </c>
      <c r="C1056" s="58" t="s">
        <v>2370</v>
      </c>
      <c r="D1056" s="56" t="str">
        <f t="shared" si="4"/>
        <v>町</v>
      </c>
      <c r="E1056" s="57">
        <v>161</v>
      </c>
      <c r="F1056" s="160" t="s">
        <v>265</v>
      </c>
      <c r="G1056" s="45"/>
      <c r="H1056" s="45"/>
      <c r="I1056" s="45"/>
      <c r="J1056" s="45"/>
      <c r="K1056" s="45"/>
      <c r="L1056" s="45"/>
      <c r="M1056" s="45"/>
    </row>
    <row r="1057" spans="1:13" x14ac:dyDescent="0.25">
      <c r="A1057" s="159" t="s">
        <v>2371</v>
      </c>
      <c r="B1057" s="54" t="s">
        <v>2276</v>
      </c>
      <c r="C1057" s="58" t="s">
        <v>2372</v>
      </c>
      <c r="D1057" s="56" t="str">
        <f t="shared" si="4"/>
        <v>町</v>
      </c>
      <c r="E1057" s="57">
        <v>83</v>
      </c>
      <c r="F1057" s="160" t="s">
        <v>264</v>
      </c>
      <c r="G1057" s="45"/>
      <c r="H1057" s="45"/>
      <c r="I1057" s="45"/>
      <c r="J1057" s="45"/>
      <c r="K1057" s="45"/>
      <c r="L1057" s="45"/>
      <c r="M1057" s="45"/>
    </row>
    <row r="1058" spans="1:13" x14ac:dyDescent="0.25">
      <c r="A1058" s="159" t="s">
        <v>2373</v>
      </c>
      <c r="B1058" s="54" t="s">
        <v>2276</v>
      </c>
      <c r="C1058" s="58" t="s">
        <v>1905</v>
      </c>
      <c r="D1058" s="56" t="str">
        <f t="shared" si="4"/>
        <v>町</v>
      </c>
      <c r="E1058" s="57">
        <v>77</v>
      </c>
      <c r="F1058" s="160" t="s">
        <v>264</v>
      </c>
      <c r="G1058" s="45"/>
      <c r="H1058" s="45"/>
      <c r="I1058" s="45"/>
      <c r="J1058" s="45"/>
      <c r="K1058" s="45"/>
      <c r="L1058" s="45"/>
      <c r="M1058" s="45"/>
    </row>
    <row r="1059" spans="1:13" x14ac:dyDescent="0.25">
      <c r="A1059" s="159" t="s">
        <v>2374</v>
      </c>
      <c r="B1059" s="54" t="s">
        <v>2276</v>
      </c>
      <c r="C1059" s="58" t="s">
        <v>2375</v>
      </c>
      <c r="D1059" s="56" t="str">
        <f t="shared" si="4"/>
        <v>町</v>
      </c>
      <c r="E1059" s="57">
        <v>119</v>
      </c>
      <c r="F1059" s="160" t="s">
        <v>265</v>
      </c>
      <c r="G1059" s="45"/>
      <c r="H1059" s="45"/>
      <c r="I1059" s="45"/>
      <c r="J1059" s="45"/>
      <c r="K1059" s="45"/>
      <c r="L1059" s="45"/>
      <c r="M1059" s="45"/>
    </row>
    <row r="1060" spans="1:13" x14ac:dyDescent="0.25">
      <c r="A1060" s="159" t="s">
        <v>2376</v>
      </c>
      <c r="B1060" s="54" t="s">
        <v>2276</v>
      </c>
      <c r="C1060" s="58" t="s">
        <v>2377</v>
      </c>
      <c r="D1060" s="56" t="str">
        <f t="shared" si="4"/>
        <v>町</v>
      </c>
      <c r="E1060" s="57">
        <v>135</v>
      </c>
      <c r="F1060" s="160" t="s">
        <v>265</v>
      </c>
      <c r="G1060" s="45"/>
      <c r="H1060" s="45"/>
      <c r="I1060" s="45"/>
      <c r="J1060" s="45"/>
      <c r="K1060" s="45"/>
      <c r="L1060" s="45"/>
      <c r="M1060" s="45"/>
    </row>
    <row r="1061" spans="1:13" x14ac:dyDescent="0.25">
      <c r="A1061" s="159" t="s">
        <v>2378</v>
      </c>
      <c r="B1061" s="54" t="s">
        <v>2276</v>
      </c>
      <c r="C1061" s="58" t="s">
        <v>2379</v>
      </c>
      <c r="D1061" s="56" t="str">
        <f t="shared" si="4"/>
        <v>町</v>
      </c>
      <c r="E1061" s="57">
        <v>50</v>
      </c>
      <c r="F1061" s="160" t="s">
        <v>264</v>
      </c>
      <c r="G1061" s="45"/>
      <c r="H1061" s="45"/>
      <c r="I1061" s="45"/>
      <c r="J1061" s="45"/>
      <c r="K1061" s="45"/>
      <c r="L1061" s="45"/>
      <c r="M1061" s="45"/>
    </row>
    <row r="1062" spans="1:13" x14ac:dyDescent="0.25">
      <c r="A1062" s="159" t="s">
        <v>2380</v>
      </c>
      <c r="B1062" s="54" t="s">
        <v>2276</v>
      </c>
      <c r="C1062" s="58" t="s">
        <v>2381</v>
      </c>
      <c r="D1062" s="56" t="str">
        <f t="shared" si="4"/>
        <v>町</v>
      </c>
      <c r="E1062" s="57">
        <v>36</v>
      </c>
      <c r="F1062" s="160" t="s">
        <v>264</v>
      </c>
      <c r="G1062" s="45"/>
      <c r="H1062" s="45"/>
      <c r="I1062" s="45"/>
      <c r="J1062" s="45"/>
      <c r="K1062" s="45"/>
      <c r="L1062" s="45"/>
      <c r="M1062" s="45"/>
    </row>
    <row r="1063" spans="1:13" x14ac:dyDescent="0.25">
      <c r="A1063" s="159" t="s">
        <v>2382</v>
      </c>
      <c r="B1063" s="54" t="s">
        <v>2276</v>
      </c>
      <c r="C1063" s="58" t="s">
        <v>2383</v>
      </c>
      <c r="D1063" s="56" t="str">
        <f t="shared" si="4"/>
        <v>村</v>
      </c>
      <c r="E1063" s="57">
        <v>37</v>
      </c>
      <c r="F1063" s="160" t="s">
        <v>264</v>
      </c>
      <c r="G1063" s="45"/>
      <c r="H1063" s="45"/>
      <c r="I1063" s="45"/>
      <c r="J1063" s="45"/>
      <c r="K1063" s="45"/>
      <c r="L1063" s="45"/>
      <c r="M1063" s="45"/>
    </row>
    <row r="1064" spans="1:13" x14ac:dyDescent="0.25">
      <c r="A1064" s="158" t="s">
        <v>2384</v>
      </c>
      <c r="B1064" s="61" t="s">
        <v>2385</v>
      </c>
      <c r="C1064" s="55" t="s">
        <v>2385</v>
      </c>
      <c r="D1064" s="56" t="str">
        <f t="shared" si="4"/>
        <v>県</v>
      </c>
      <c r="E1064" s="57">
        <v>3187</v>
      </c>
      <c r="F1064" s="157" t="s">
        <v>267</v>
      </c>
      <c r="G1064" s="45"/>
      <c r="H1064" s="45"/>
      <c r="I1064" s="45"/>
      <c r="J1064" s="45"/>
      <c r="K1064" s="45"/>
      <c r="L1064" s="45"/>
      <c r="M1064" s="45"/>
    </row>
    <row r="1065" spans="1:13" x14ac:dyDescent="0.25">
      <c r="A1065" s="159" t="s">
        <v>2386</v>
      </c>
      <c r="B1065" s="54" t="s">
        <v>2385</v>
      </c>
      <c r="C1065" s="58" t="s">
        <v>2387</v>
      </c>
      <c r="D1065" s="56" t="str">
        <f t="shared" si="4"/>
        <v>市</v>
      </c>
      <c r="E1065" s="57">
        <v>817</v>
      </c>
      <c r="F1065" s="160" t="s">
        <v>266</v>
      </c>
      <c r="G1065" s="45"/>
      <c r="H1065" s="45"/>
      <c r="I1065" s="45"/>
      <c r="J1065" s="45"/>
      <c r="K1065" s="45"/>
      <c r="L1065" s="45"/>
      <c r="M1065" s="45"/>
    </row>
    <row r="1066" spans="1:13" x14ac:dyDescent="0.25">
      <c r="A1066" s="159" t="s">
        <v>2388</v>
      </c>
      <c r="B1066" s="54" t="s">
        <v>2385</v>
      </c>
      <c r="C1066" s="58" t="s">
        <v>2389</v>
      </c>
      <c r="D1066" s="56" t="str">
        <f t="shared" si="4"/>
        <v>市</v>
      </c>
      <c r="E1066" s="57">
        <v>672</v>
      </c>
      <c r="F1066" s="160" t="s">
        <v>266</v>
      </c>
      <c r="G1066" s="45"/>
      <c r="H1066" s="45"/>
      <c r="I1066" s="45"/>
      <c r="J1066" s="45"/>
      <c r="K1066" s="45"/>
      <c r="L1066" s="45"/>
      <c r="M1066" s="45"/>
    </row>
    <row r="1067" spans="1:13" x14ac:dyDescent="0.25">
      <c r="A1067" s="159" t="s">
        <v>2390</v>
      </c>
      <c r="B1067" s="54" t="s">
        <v>2385</v>
      </c>
      <c r="C1067" s="58" t="s">
        <v>2391</v>
      </c>
      <c r="D1067" s="56" t="str">
        <f t="shared" si="4"/>
        <v>市</v>
      </c>
      <c r="E1067" s="57">
        <v>372</v>
      </c>
      <c r="F1067" s="160" t="s">
        <v>266</v>
      </c>
      <c r="G1067" s="45"/>
      <c r="H1067" s="45"/>
      <c r="I1067" s="45"/>
      <c r="J1067" s="45"/>
      <c r="K1067" s="45"/>
      <c r="L1067" s="45"/>
      <c r="M1067" s="45"/>
    </row>
    <row r="1068" spans="1:13" x14ac:dyDescent="0.25">
      <c r="A1068" s="159" t="s">
        <v>2392</v>
      </c>
      <c r="B1068" s="54" t="s">
        <v>2385</v>
      </c>
      <c r="C1068" s="58" t="s">
        <v>2393</v>
      </c>
      <c r="D1068" s="56" t="str">
        <f t="shared" si="4"/>
        <v>市</v>
      </c>
      <c r="E1068" s="57">
        <v>501</v>
      </c>
      <c r="F1068" s="160" t="s">
        <v>266</v>
      </c>
      <c r="G1068" s="45"/>
      <c r="H1068" s="45"/>
      <c r="I1068" s="45"/>
      <c r="J1068" s="45"/>
      <c r="K1068" s="45"/>
      <c r="L1068" s="45"/>
      <c r="M1068" s="45"/>
    </row>
    <row r="1069" spans="1:13" x14ac:dyDescent="0.25">
      <c r="A1069" s="159" t="s">
        <v>2394</v>
      </c>
      <c r="B1069" s="54" t="s">
        <v>2385</v>
      </c>
      <c r="C1069" s="58" t="s">
        <v>2395</v>
      </c>
      <c r="D1069" s="56" t="str">
        <f t="shared" si="4"/>
        <v>市</v>
      </c>
      <c r="E1069" s="57">
        <v>369</v>
      </c>
      <c r="F1069" s="160" t="s">
        <v>266</v>
      </c>
      <c r="G1069" s="45"/>
      <c r="H1069" s="45"/>
      <c r="I1069" s="45"/>
      <c r="J1069" s="45"/>
      <c r="K1069" s="45"/>
      <c r="L1069" s="45"/>
      <c r="M1069" s="45"/>
    </row>
    <row r="1070" spans="1:13" x14ac:dyDescent="0.25">
      <c r="A1070" s="159" t="s">
        <v>2396</v>
      </c>
      <c r="B1070" s="54" t="s">
        <v>2385</v>
      </c>
      <c r="C1070" s="58" t="s">
        <v>2397</v>
      </c>
      <c r="D1070" s="56" t="str">
        <f t="shared" si="4"/>
        <v>市</v>
      </c>
      <c r="E1070" s="57">
        <v>519</v>
      </c>
      <c r="F1070" s="160" t="s">
        <v>266</v>
      </c>
      <c r="G1070" s="45"/>
      <c r="H1070" s="45"/>
      <c r="I1070" s="45"/>
      <c r="J1070" s="45"/>
      <c r="K1070" s="45"/>
      <c r="L1070" s="45"/>
      <c r="M1070" s="45"/>
    </row>
    <row r="1071" spans="1:13" x14ac:dyDescent="0.25">
      <c r="A1071" s="159" t="s">
        <v>2398</v>
      </c>
      <c r="B1071" s="54" t="s">
        <v>2385</v>
      </c>
      <c r="C1071" s="58" t="s">
        <v>2399</v>
      </c>
      <c r="D1071" s="56" t="str">
        <f t="shared" si="4"/>
        <v>市</v>
      </c>
      <c r="E1071" s="57">
        <v>185</v>
      </c>
      <c r="F1071" s="160" t="s">
        <v>265</v>
      </c>
      <c r="G1071" s="45"/>
      <c r="H1071" s="45"/>
      <c r="I1071" s="45"/>
      <c r="J1071" s="45"/>
      <c r="K1071" s="45"/>
      <c r="L1071" s="45"/>
      <c r="M1071" s="45"/>
    </row>
    <row r="1072" spans="1:13" x14ac:dyDescent="0.25">
      <c r="A1072" s="159" t="s">
        <v>2400</v>
      </c>
      <c r="B1072" s="54" t="s">
        <v>2385</v>
      </c>
      <c r="C1072" s="58" t="s">
        <v>2401</v>
      </c>
      <c r="D1072" s="56" t="str">
        <f t="shared" si="4"/>
        <v>市</v>
      </c>
      <c r="E1072" s="57">
        <v>100</v>
      </c>
      <c r="F1072" s="160" t="s">
        <v>265</v>
      </c>
      <c r="G1072" s="45"/>
      <c r="H1072" s="45"/>
      <c r="I1072" s="45"/>
      <c r="J1072" s="45"/>
      <c r="K1072" s="45"/>
      <c r="L1072" s="45"/>
      <c r="M1072" s="45"/>
    </row>
    <row r="1073" spans="1:13" x14ac:dyDescent="0.25">
      <c r="A1073" s="159" t="s">
        <v>2402</v>
      </c>
      <c r="B1073" s="54" t="s">
        <v>2385</v>
      </c>
      <c r="C1073" s="58" t="s">
        <v>2403</v>
      </c>
      <c r="D1073" s="56" t="str">
        <f t="shared" si="4"/>
        <v>市</v>
      </c>
      <c r="E1073" s="57">
        <v>174</v>
      </c>
      <c r="F1073" s="160" t="s">
        <v>265</v>
      </c>
      <c r="G1073" s="45"/>
      <c r="H1073" s="45"/>
      <c r="I1073" s="45"/>
      <c r="J1073" s="45"/>
      <c r="K1073" s="45"/>
      <c r="L1073" s="45"/>
      <c r="M1073" s="45"/>
    </row>
    <row r="1074" spans="1:13" x14ac:dyDescent="0.25">
      <c r="A1074" s="159" t="s">
        <v>2404</v>
      </c>
      <c r="B1074" s="54" t="s">
        <v>2385</v>
      </c>
      <c r="C1074" s="58" t="s">
        <v>2405</v>
      </c>
      <c r="D1074" s="56" t="str">
        <f t="shared" si="4"/>
        <v>市</v>
      </c>
      <c r="E1074" s="57">
        <v>112</v>
      </c>
      <c r="F1074" s="160" t="s">
        <v>265</v>
      </c>
      <c r="G1074" s="45"/>
      <c r="H1074" s="45"/>
      <c r="I1074" s="45"/>
      <c r="J1074" s="45"/>
      <c r="K1074" s="45"/>
      <c r="L1074" s="45"/>
      <c r="M1074" s="45"/>
    </row>
    <row r="1075" spans="1:13" x14ac:dyDescent="0.25">
      <c r="A1075" s="159" t="s">
        <v>2406</v>
      </c>
      <c r="B1075" s="54" t="s">
        <v>2385</v>
      </c>
      <c r="C1075" s="58" t="s">
        <v>2407</v>
      </c>
      <c r="D1075" s="56" t="str">
        <f t="shared" si="4"/>
        <v>市</v>
      </c>
      <c r="E1075" s="57">
        <v>115</v>
      </c>
      <c r="F1075" s="160" t="s">
        <v>265</v>
      </c>
      <c r="G1075" s="45"/>
      <c r="H1075" s="45"/>
      <c r="I1075" s="45"/>
      <c r="J1075" s="45"/>
      <c r="K1075" s="45"/>
      <c r="L1075" s="45"/>
      <c r="M1075" s="45"/>
    </row>
    <row r="1076" spans="1:13" x14ac:dyDescent="0.25">
      <c r="A1076" s="159" t="s">
        <v>2408</v>
      </c>
      <c r="B1076" s="54" t="s">
        <v>2385</v>
      </c>
      <c r="C1076" s="58" t="s">
        <v>2409</v>
      </c>
      <c r="D1076" s="56" t="str">
        <f t="shared" si="4"/>
        <v>市</v>
      </c>
      <c r="E1076" s="57">
        <v>175</v>
      </c>
      <c r="F1076" s="160" t="s">
        <v>265</v>
      </c>
      <c r="G1076" s="45"/>
      <c r="H1076" s="45"/>
      <c r="I1076" s="45"/>
      <c r="J1076" s="45"/>
      <c r="K1076" s="45"/>
      <c r="L1076" s="45"/>
      <c r="M1076" s="45"/>
    </row>
    <row r="1077" spans="1:13" x14ac:dyDescent="0.25">
      <c r="A1077" s="159" t="s">
        <v>2410</v>
      </c>
      <c r="B1077" s="54" t="s">
        <v>2385</v>
      </c>
      <c r="C1077" s="58" t="s">
        <v>2411</v>
      </c>
      <c r="D1077" s="56" t="str">
        <f t="shared" si="4"/>
        <v>市</v>
      </c>
      <c r="E1077" s="57">
        <v>233</v>
      </c>
      <c r="F1077" s="160" t="s">
        <v>266</v>
      </c>
      <c r="G1077" s="45"/>
      <c r="H1077" s="45"/>
      <c r="I1077" s="45"/>
      <c r="J1077" s="45"/>
      <c r="K1077" s="45"/>
      <c r="L1077" s="45"/>
      <c r="M1077" s="45"/>
    </row>
    <row r="1078" spans="1:13" x14ac:dyDescent="0.25">
      <c r="A1078" s="159" t="s">
        <v>2412</v>
      </c>
      <c r="B1078" s="54" t="s">
        <v>2385</v>
      </c>
      <c r="C1078" s="58" t="s">
        <v>2413</v>
      </c>
      <c r="D1078" s="56" t="str">
        <f t="shared" si="4"/>
        <v>市</v>
      </c>
      <c r="E1078" s="57">
        <v>334</v>
      </c>
      <c r="F1078" s="160" t="s">
        <v>266</v>
      </c>
      <c r="G1078" s="45"/>
      <c r="H1078" s="45"/>
      <c r="I1078" s="45"/>
      <c r="J1078" s="45"/>
      <c r="K1078" s="45"/>
      <c r="L1078" s="45"/>
      <c r="M1078" s="45"/>
    </row>
    <row r="1079" spans="1:13" x14ac:dyDescent="0.25">
      <c r="A1079" s="159" t="s">
        <v>2414</v>
      </c>
      <c r="B1079" s="54" t="s">
        <v>2385</v>
      </c>
      <c r="C1079" s="58" t="s">
        <v>2415</v>
      </c>
      <c r="D1079" s="56" t="str">
        <f t="shared" si="4"/>
        <v>町</v>
      </c>
      <c r="E1079" s="57">
        <v>30</v>
      </c>
      <c r="F1079" s="160" t="s">
        <v>264</v>
      </c>
      <c r="G1079" s="45"/>
      <c r="H1079" s="45"/>
      <c r="I1079" s="45"/>
      <c r="J1079" s="45"/>
      <c r="K1079" s="45"/>
      <c r="L1079" s="45"/>
      <c r="M1079" s="45"/>
    </row>
    <row r="1080" spans="1:13" x14ac:dyDescent="0.25">
      <c r="A1080" s="159" t="s">
        <v>2416</v>
      </c>
      <c r="B1080" s="54" t="s">
        <v>2385</v>
      </c>
      <c r="C1080" s="58" t="s">
        <v>2417</v>
      </c>
      <c r="D1080" s="56" t="str">
        <f t="shared" si="4"/>
        <v>町</v>
      </c>
      <c r="E1080" s="57">
        <v>66</v>
      </c>
      <c r="F1080" s="160" t="s">
        <v>264</v>
      </c>
      <c r="G1080" s="45"/>
      <c r="H1080" s="45"/>
      <c r="I1080" s="45"/>
      <c r="J1080" s="45"/>
      <c r="K1080" s="45"/>
      <c r="L1080" s="45"/>
      <c r="M1080" s="45"/>
    </row>
    <row r="1081" spans="1:13" x14ac:dyDescent="0.25">
      <c r="A1081" s="159" t="s">
        <v>2418</v>
      </c>
      <c r="B1081" s="54" t="s">
        <v>2385</v>
      </c>
      <c r="C1081" s="58" t="s">
        <v>2419</v>
      </c>
      <c r="D1081" s="56" t="str">
        <f t="shared" si="4"/>
        <v>町</v>
      </c>
      <c r="E1081" s="57">
        <v>108</v>
      </c>
      <c r="F1081" s="160" t="s">
        <v>265</v>
      </c>
      <c r="G1081" s="45"/>
      <c r="H1081" s="45"/>
      <c r="I1081" s="45"/>
      <c r="J1081" s="45"/>
      <c r="K1081" s="45"/>
      <c r="L1081" s="45"/>
      <c r="M1081" s="45"/>
    </row>
    <row r="1082" spans="1:13" x14ac:dyDescent="0.25">
      <c r="A1082" s="159" t="s">
        <v>2420</v>
      </c>
      <c r="B1082" s="54" t="s">
        <v>2385</v>
      </c>
      <c r="C1082" s="58" t="s">
        <v>947</v>
      </c>
      <c r="D1082" s="56" t="str">
        <f t="shared" si="4"/>
        <v>町</v>
      </c>
      <c r="E1082" s="57">
        <v>41</v>
      </c>
      <c r="F1082" s="160" t="s">
        <v>264</v>
      </c>
      <c r="G1082" s="45"/>
      <c r="H1082" s="45"/>
      <c r="I1082" s="45"/>
      <c r="J1082" s="45"/>
      <c r="K1082" s="45"/>
      <c r="L1082" s="45"/>
      <c r="M1082" s="45"/>
    </row>
    <row r="1083" spans="1:13" x14ac:dyDescent="0.25">
      <c r="A1083" s="159" t="s">
        <v>2421</v>
      </c>
      <c r="B1083" s="54" t="s">
        <v>2385</v>
      </c>
      <c r="C1083" s="58" t="s">
        <v>2422</v>
      </c>
      <c r="D1083" s="56" t="str">
        <f t="shared" si="4"/>
        <v>町</v>
      </c>
      <c r="E1083" s="57">
        <v>31</v>
      </c>
      <c r="F1083" s="160" t="s">
        <v>264</v>
      </c>
      <c r="G1083" s="45"/>
      <c r="H1083" s="45"/>
      <c r="I1083" s="45"/>
      <c r="J1083" s="45"/>
      <c r="K1083" s="45"/>
      <c r="L1083" s="45"/>
      <c r="M1083" s="45"/>
    </row>
    <row r="1084" spans="1:13" x14ac:dyDescent="0.25">
      <c r="A1084" s="159" t="s">
        <v>2423</v>
      </c>
      <c r="B1084" s="54" t="s">
        <v>2385</v>
      </c>
      <c r="C1084" s="58" t="s">
        <v>2424</v>
      </c>
      <c r="D1084" s="56" t="str">
        <f t="shared" si="4"/>
        <v>町</v>
      </c>
      <c r="E1084" s="57">
        <v>59</v>
      </c>
      <c r="F1084" s="160" t="s">
        <v>264</v>
      </c>
      <c r="G1084" s="45"/>
      <c r="H1084" s="45"/>
      <c r="I1084" s="45"/>
      <c r="J1084" s="45"/>
      <c r="K1084" s="45"/>
      <c r="L1084" s="45"/>
      <c r="M1084" s="45"/>
    </row>
    <row r="1085" spans="1:13" x14ac:dyDescent="0.25">
      <c r="A1085" s="159" t="s">
        <v>2425</v>
      </c>
      <c r="B1085" s="54" t="s">
        <v>2385</v>
      </c>
      <c r="C1085" s="58" t="s">
        <v>1306</v>
      </c>
      <c r="D1085" s="56" t="str">
        <f t="shared" si="4"/>
        <v>町</v>
      </c>
      <c r="E1085" s="57">
        <v>68</v>
      </c>
      <c r="F1085" s="160" t="s">
        <v>264</v>
      </c>
      <c r="G1085" s="45"/>
      <c r="H1085" s="45"/>
      <c r="I1085" s="45"/>
      <c r="J1085" s="45"/>
      <c r="K1085" s="45"/>
      <c r="L1085" s="45"/>
      <c r="M1085" s="45"/>
    </row>
    <row r="1086" spans="1:13" x14ac:dyDescent="0.25">
      <c r="A1086" s="159" t="s">
        <v>2426</v>
      </c>
      <c r="B1086" s="54" t="s">
        <v>2385</v>
      </c>
      <c r="C1086" s="58" t="s">
        <v>2427</v>
      </c>
      <c r="D1086" s="56" t="str">
        <f t="shared" si="4"/>
        <v>町</v>
      </c>
      <c r="E1086" s="57">
        <v>65</v>
      </c>
      <c r="F1086" s="160" t="s">
        <v>264</v>
      </c>
      <c r="G1086" s="45"/>
      <c r="H1086" s="45"/>
      <c r="I1086" s="45"/>
      <c r="J1086" s="45"/>
      <c r="K1086" s="45"/>
      <c r="L1086" s="45"/>
      <c r="M1086" s="45"/>
    </row>
    <row r="1087" spans="1:13" x14ac:dyDescent="0.25">
      <c r="A1087" s="159" t="s">
        <v>2428</v>
      </c>
      <c r="B1087" s="54" t="s">
        <v>2385</v>
      </c>
      <c r="C1087" s="58" t="s">
        <v>2429</v>
      </c>
      <c r="D1087" s="56" t="str">
        <f t="shared" si="4"/>
        <v>町</v>
      </c>
      <c r="E1087" s="57">
        <v>40</v>
      </c>
      <c r="F1087" s="160" t="s">
        <v>264</v>
      </c>
      <c r="G1087" s="45"/>
      <c r="H1087" s="45"/>
      <c r="I1087" s="45"/>
      <c r="J1087" s="45"/>
      <c r="K1087" s="45"/>
      <c r="L1087" s="45"/>
      <c r="M1087" s="45"/>
    </row>
    <row r="1088" spans="1:13" x14ac:dyDescent="0.25">
      <c r="A1088" s="159" t="s">
        <v>2430</v>
      </c>
      <c r="B1088" s="54" t="s">
        <v>2385</v>
      </c>
      <c r="C1088" s="58" t="s">
        <v>2431</v>
      </c>
      <c r="D1088" s="56" t="str">
        <f t="shared" si="4"/>
        <v>町</v>
      </c>
      <c r="E1088" s="57">
        <v>38</v>
      </c>
      <c r="F1088" s="160" t="s">
        <v>264</v>
      </c>
      <c r="G1088" s="45"/>
      <c r="H1088" s="45"/>
      <c r="I1088" s="45"/>
      <c r="J1088" s="45"/>
      <c r="K1088" s="45"/>
      <c r="L1088" s="45"/>
      <c r="M1088" s="45"/>
    </row>
    <row r="1089" spans="1:13" x14ac:dyDescent="0.25">
      <c r="A1089" s="159" t="s">
        <v>2432</v>
      </c>
      <c r="B1089" s="54" t="s">
        <v>2385</v>
      </c>
      <c r="C1089" s="58" t="s">
        <v>2433</v>
      </c>
      <c r="D1089" s="56" t="str">
        <f t="shared" si="4"/>
        <v>町</v>
      </c>
      <c r="E1089" s="57">
        <v>64</v>
      </c>
      <c r="F1089" s="160" t="s">
        <v>264</v>
      </c>
      <c r="G1089" s="45"/>
      <c r="H1089" s="45"/>
      <c r="I1089" s="45"/>
      <c r="J1089" s="45"/>
      <c r="K1089" s="45"/>
      <c r="L1089" s="45"/>
      <c r="M1089" s="45"/>
    </row>
    <row r="1090" spans="1:13" x14ac:dyDescent="0.25">
      <c r="A1090" s="159" t="s">
        <v>2434</v>
      </c>
      <c r="B1090" s="54" t="s">
        <v>2385</v>
      </c>
      <c r="C1090" s="58" t="s">
        <v>2435</v>
      </c>
      <c r="D1090" s="56" t="str">
        <f t="shared" si="4"/>
        <v>町</v>
      </c>
      <c r="E1090" s="57">
        <v>87</v>
      </c>
      <c r="F1090" s="160" t="s">
        <v>264</v>
      </c>
      <c r="G1090" s="45"/>
      <c r="H1090" s="45"/>
      <c r="I1090" s="45"/>
      <c r="J1090" s="45"/>
      <c r="K1090" s="45"/>
      <c r="L1090" s="45"/>
      <c r="M1090" s="45"/>
    </row>
    <row r="1091" spans="1:13" x14ac:dyDescent="0.25">
      <c r="A1091" s="159" t="s">
        <v>2436</v>
      </c>
      <c r="B1091" s="54" t="s">
        <v>2385</v>
      </c>
      <c r="C1091" s="58" t="s">
        <v>2437</v>
      </c>
      <c r="D1091" s="56" t="str">
        <f t="shared" si="4"/>
        <v>町</v>
      </c>
      <c r="E1091" s="57">
        <v>94</v>
      </c>
      <c r="F1091" s="160" t="s">
        <v>264</v>
      </c>
      <c r="G1091" s="45"/>
      <c r="H1091" s="45"/>
      <c r="I1091" s="45"/>
      <c r="J1091" s="45"/>
      <c r="K1091" s="45"/>
      <c r="L1091" s="45"/>
      <c r="M1091" s="45"/>
    </row>
    <row r="1092" spans="1:13" x14ac:dyDescent="0.25">
      <c r="A1092" s="159" t="s">
        <v>2438</v>
      </c>
      <c r="B1092" s="54" t="s">
        <v>2385</v>
      </c>
      <c r="C1092" s="58" t="s">
        <v>2439</v>
      </c>
      <c r="D1092" s="56" t="str">
        <f t="shared" si="4"/>
        <v>町</v>
      </c>
      <c r="E1092" s="57">
        <v>52</v>
      </c>
      <c r="F1092" s="160" t="s">
        <v>264</v>
      </c>
      <c r="G1092" s="45"/>
      <c r="H1092" s="45"/>
      <c r="I1092" s="45"/>
      <c r="J1092" s="45"/>
      <c r="K1092" s="45"/>
      <c r="L1092" s="45"/>
      <c r="M1092" s="45"/>
    </row>
    <row r="1093" spans="1:13" x14ac:dyDescent="0.25">
      <c r="A1093" s="159" t="s">
        <v>2440</v>
      </c>
      <c r="B1093" s="54" t="s">
        <v>2385</v>
      </c>
      <c r="C1093" s="58" t="s">
        <v>2441</v>
      </c>
      <c r="D1093" s="56" t="str">
        <f t="shared" si="4"/>
        <v>町</v>
      </c>
      <c r="E1093" s="57">
        <v>51</v>
      </c>
      <c r="F1093" s="160" t="s">
        <v>264</v>
      </c>
      <c r="G1093" s="45"/>
      <c r="H1093" s="45"/>
      <c r="I1093" s="45"/>
      <c r="J1093" s="45"/>
      <c r="K1093" s="45"/>
      <c r="L1093" s="45"/>
      <c r="M1093" s="45"/>
    </row>
    <row r="1094" spans="1:13" x14ac:dyDescent="0.25">
      <c r="A1094" s="158" t="s">
        <v>2442</v>
      </c>
      <c r="B1094" s="61" t="s">
        <v>2443</v>
      </c>
      <c r="C1094" s="55" t="s">
        <v>2443</v>
      </c>
      <c r="D1094" s="56" t="str">
        <f t="shared" si="4"/>
        <v>県</v>
      </c>
      <c r="E1094" s="57">
        <v>2399</v>
      </c>
      <c r="F1094" s="157" t="s">
        <v>267</v>
      </c>
      <c r="G1094" s="45"/>
      <c r="H1094" s="45"/>
      <c r="I1094" s="45"/>
      <c r="J1094" s="45"/>
      <c r="K1094" s="45"/>
      <c r="L1094" s="45"/>
      <c r="M1094" s="45"/>
    </row>
    <row r="1095" spans="1:13" x14ac:dyDescent="0.25">
      <c r="A1095" s="159" t="s">
        <v>2444</v>
      </c>
      <c r="B1095" s="54" t="s">
        <v>2443</v>
      </c>
      <c r="C1095" s="58" t="s">
        <v>2445</v>
      </c>
      <c r="D1095" s="56" t="str">
        <f t="shared" si="4"/>
        <v>市</v>
      </c>
      <c r="E1095" s="57">
        <v>713</v>
      </c>
      <c r="F1095" s="160" t="s">
        <v>266</v>
      </c>
      <c r="G1095" s="45"/>
      <c r="H1095" s="45"/>
      <c r="I1095" s="45"/>
      <c r="J1095" s="45"/>
      <c r="K1095" s="45"/>
      <c r="L1095" s="45"/>
      <c r="M1095" s="45"/>
    </row>
    <row r="1096" spans="1:13" x14ac:dyDescent="0.25">
      <c r="A1096" s="159" t="s">
        <v>2446</v>
      </c>
      <c r="B1096" s="54" t="s">
        <v>2443</v>
      </c>
      <c r="C1096" s="58" t="s">
        <v>2447</v>
      </c>
      <c r="D1096" s="56" t="str">
        <f t="shared" si="4"/>
        <v>市</v>
      </c>
      <c r="E1096" s="57">
        <v>335</v>
      </c>
      <c r="F1096" s="160" t="s">
        <v>266</v>
      </c>
      <c r="G1096" s="45"/>
      <c r="H1096" s="45"/>
      <c r="I1096" s="45"/>
      <c r="J1096" s="45"/>
      <c r="K1096" s="45"/>
      <c r="L1096" s="45"/>
      <c r="M1096" s="45"/>
    </row>
    <row r="1097" spans="1:13" x14ac:dyDescent="0.25">
      <c r="A1097" s="159" t="s">
        <v>2448</v>
      </c>
      <c r="B1097" s="54" t="s">
        <v>2443</v>
      </c>
      <c r="C1097" s="58" t="s">
        <v>2449</v>
      </c>
      <c r="D1097" s="56" t="str">
        <f t="shared" si="4"/>
        <v>市</v>
      </c>
      <c r="E1097" s="57">
        <v>402</v>
      </c>
      <c r="F1097" s="160" t="s">
        <v>266</v>
      </c>
      <c r="G1097" s="45"/>
      <c r="H1097" s="45"/>
      <c r="I1097" s="45"/>
      <c r="J1097" s="45"/>
      <c r="K1097" s="45"/>
      <c r="L1097" s="45"/>
      <c r="M1097" s="45"/>
    </row>
    <row r="1098" spans="1:13" x14ac:dyDescent="0.25">
      <c r="A1098" s="159" t="s">
        <v>2450</v>
      </c>
      <c r="B1098" s="54" t="s">
        <v>2443</v>
      </c>
      <c r="C1098" s="58" t="s">
        <v>2451</v>
      </c>
      <c r="D1098" s="56" t="str">
        <f t="shared" si="4"/>
        <v>市</v>
      </c>
      <c r="E1098" s="57">
        <v>232</v>
      </c>
      <c r="F1098" s="160" t="s">
        <v>266</v>
      </c>
      <c r="G1098" s="45"/>
      <c r="H1098" s="45"/>
      <c r="I1098" s="45"/>
      <c r="J1098" s="45"/>
      <c r="K1098" s="45"/>
      <c r="L1098" s="45"/>
      <c r="M1098" s="45"/>
    </row>
    <row r="1099" spans="1:13" x14ac:dyDescent="0.25">
      <c r="A1099" s="159" t="s">
        <v>2452</v>
      </c>
      <c r="B1099" s="54" t="s">
        <v>2443</v>
      </c>
      <c r="C1099" s="58" t="s">
        <v>2453</v>
      </c>
      <c r="D1099" s="56" t="str">
        <f t="shared" si="4"/>
        <v>市</v>
      </c>
      <c r="E1099" s="57">
        <v>314</v>
      </c>
      <c r="F1099" s="160" t="s">
        <v>266</v>
      </c>
      <c r="G1099" s="45"/>
      <c r="H1099" s="45"/>
      <c r="I1099" s="45"/>
      <c r="J1099" s="45"/>
      <c r="K1099" s="45"/>
      <c r="L1099" s="45"/>
      <c r="M1099" s="45"/>
    </row>
    <row r="1100" spans="1:13" x14ac:dyDescent="0.25">
      <c r="A1100" s="159" t="s">
        <v>2454</v>
      </c>
      <c r="B1100" s="54" t="s">
        <v>2443</v>
      </c>
      <c r="C1100" s="58" t="s">
        <v>2455</v>
      </c>
      <c r="D1100" s="56" t="str">
        <f t="shared" si="4"/>
        <v>市</v>
      </c>
      <c r="E1100" s="57">
        <v>211</v>
      </c>
      <c r="F1100" s="160" t="s">
        <v>266</v>
      </c>
      <c r="G1100" s="45"/>
      <c r="H1100" s="45"/>
      <c r="I1100" s="45"/>
      <c r="J1100" s="45"/>
      <c r="K1100" s="45"/>
      <c r="L1100" s="45"/>
      <c r="M1100" s="45"/>
    </row>
    <row r="1101" spans="1:13" x14ac:dyDescent="0.25">
      <c r="A1101" s="159" t="s">
        <v>2456</v>
      </c>
      <c r="B1101" s="54" t="s">
        <v>2443</v>
      </c>
      <c r="C1101" s="58" t="s">
        <v>2457</v>
      </c>
      <c r="D1101" s="56" t="str">
        <f t="shared" si="4"/>
        <v>市</v>
      </c>
      <c r="E1101" s="57">
        <v>160</v>
      </c>
      <c r="F1101" s="160" t="s">
        <v>265</v>
      </c>
      <c r="G1101" s="45"/>
      <c r="H1101" s="45"/>
      <c r="I1101" s="45"/>
      <c r="J1101" s="45"/>
      <c r="K1101" s="45"/>
      <c r="L1101" s="45"/>
      <c r="M1101" s="45"/>
    </row>
    <row r="1102" spans="1:13" x14ac:dyDescent="0.25">
      <c r="A1102" s="159" t="s">
        <v>2458</v>
      </c>
      <c r="B1102" s="54" t="s">
        <v>2443</v>
      </c>
      <c r="C1102" s="58" t="s">
        <v>2459</v>
      </c>
      <c r="D1102" s="56" t="str">
        <f t="shared" si="4"/>
        <v>市</v>
      </c>
      <c r="E1102" s="57">
        <v>298</v>
      </c>
      <c r="F1102" s="160" t="s">
        <v>266</v>
      </c>
      <c r="G1102" s="45"/>
      <c r="H1102" s="45"/>
      <c r="I1102" s="45"/>
      <c r="J1102" s="45"/>
      <c r="K1102" s="45"/>
      <c r="L1102" s="45"/>
      <c r="M1102" s="45"/>
    </row>
    <row r="1103" spans="1:13" x14ac:dyDescent="0.25">
      <c r="A1103" s="159" t="s">
        <v>2460</v>
      </c>
      <c r="B1103" s="54" t="s">
        <v>2443</v>
      </c>
      <c r="C1103" s="58" t="s">
        <v>2461</v>
      </c>
      <c r="D1103" s="56" t="str">
        <f t="shared" si="4"/>
        <v>市</v>
      </c>
      <c r="E1103" s="57">
        <v>135</v>
      </c>
      <c r="F1103" s="160" t="s">
        <v>265</v>
      </c>
      <c r="G1103" s="45"/>
      <c r="H1103" s="45"/>
      <c r="I1103" s="45"/>
      <c r="J1103" s="45"/>
      <c r="K1103" s="45"/>
      <c r="L1103" s="45"/>
      <c r="M1103" s="45"/>
    </row>
    <row r="1104" spans="1:13" x14ac:dyDescent="0.25">
      <c r="A1104" s="159" t="s">
        <v>2462</v>
      </c>
      <c r="B1104" s="54" t="s">
        <v>2443</v>
      </c>
      <c r="C1104" s="58" t="s">
        <v>2463</v>
      </c>
      <c r="D1104" s="56" t="str">
        <f t="shared" si="4"/>
        <v>市</v>
      </c>
      <c r="E1104" s="57">
        <v>170</v>
      </c>
      <c r="F1104" s="160" t="s">
        <v>265</v>
      </c>
      <c r="G1104" s="45"/>
      <c r="H1104" s="45"/>
      <c r="I1104" s="45"/>
      <c r="J1104" s="45"/>
      <c r="K1104" s="45"/>
      <c r="L1104" s="45"/>
      <c r="M1104" s="45"/>
    </row>
    <row r="1105" spans="1:13" x14ac:dyDescent="0.25">
      <c r="A1105" s="159" t="s">
        <v>2464</v>
      </c>
      <c r="B1105" s="54" t="s">
        <v>2443</v>
      </c>
      <c r="C1105" s="58" t="s">
        <v>2465</v>
      </c>
      <c r="D1105" s="56" t="str">
        <f t="shared" si="4"/>
        <v>市</v>
      </c>
      <c r="E1105" s="57">
        <v>213</v>
      </c>
      <c r="F1105" s="160" t="s">
        <v>266</v>
      </c>
      <c r="G1105" s="45"/>
      <c r="H1105" s="45"/>
      <c r="I1105" s="45"/>
      <c r="J1105" s="45"/>
      <c r="K1105" s="45"/>
      <c r="L1105" s="45"/>
      <c r="M1105" s="45"/>
    </row>
    <row r="1106" spans="1:13" x14ac:dyDescent="0.25">
      <c r="A1106" s="159" t="s">
        <v>2466</v>
      </c>
      <c r="B1106" s="54" t="s">
        <v>2443</v>
      </c>
      <c r="C1106" s="58" t="s">
        <v>2467</v>
      </c>
      <c r="D1106" s="56" t="str">
        <f t="shared" si="4"/>
        <v>市</v>
      </c>
      <c r="E1106" s="57">
        <v>410</v>
      </c>
      <c r="F1106" s="160" t="s">
        <v>266</v>
      </c>
      <c r="G1106" s="45"/>
      <c r="H1106" s="45"/>
      <c r="I1106" s="45"/>
      <c r="J1106" s="45"/>
      <c r="K1106" s="45"/>
      <c r="L1106" s="45"/>
      <c r="M1106" s="45"/>
    </row>
    <row r="1107" spans="1:13" x14ac:dyDescent="0.25">
      <c r="A1107" s="159" t="s">
        <v>2468</v>
      </c>
      <c r="B1107" s="54" t="s">
        <v>2443</v>
      </c>
      <c r="C1107" s="58" t="s">
        <v>2469</v>
      </c>
      <c r="D1107" s="56" t="str">
        <f t="shared" si="4"/>
        <v>市</v>
      </c>
      <c r="E1107" s="57">
        <v>166</v>
      </c>
      <c r="F1107" s="160" t="s">
        <v>265</v>
      </c>
      <c r="G1107" s="45"/>
      <c r="H1107" s="45"/>
      <c r="I1107" s="45"/>
      <c r="J1107" s="45"/>
      <c r="K1107" s="45"/>
      <c r="L1107" s="45"/>
      <c r="M1107" s="45"/>
    </row>
    <row r="1108" spans="1:13" x14ac:dyDescent="0.25">
      <c r="A1108" s="159" t="s">
        <v>2470</v>
      </c>
      <c r="B1108" s="54" t="s">
        <v>2443</v>
      </c>
      <c r="C1108" s="58" t="s">
        <v>2471</v>
      </c>
      <c r="D1108" s="56" t="str">
        <f t="shared" si="4"/>
        <v>町</v>
      </c>
      <c r="E1108" s="57">
        <v>78</v>
      </c>
      <c r="F1108" s="160" t="s">
        <v>264</v>
      </c>
      <c r="G1108" s="45"/>
      <c r="H1108" s="45"/>
      <c r="I1108" s="45"/>
      <c r="J1108" s="45"/>
      <c r="K1108" s="45"/>
      <c r="L1108" s="45"/>
      <c r="M1108" s="45"/>
    </row>
    <row r="1109" spans="1:13" x14ac:dyDescent="0.25">
      <c r="A1109" s="159" t="s">
        <v>2472</v>
      </c>
      <c r="B1109" s="54" t="s">
        <v>2443</v>
      </c>
      <c r="C1109" s="58" t="s">
        <v>2473</v>
      </c>
      <c r="D1109" s="56" t="str">
        <f t="shared" si="4"/>
        <v>町</v>
      </c>
      <c r="E1109" s="57">
        <v>61</v>
      </c>
      <c r="F1109" s="160" t="s">
        <v>264</v>
      </c>
      <c r="G1109" s="45"/>
      <c r="H1109" s="45"/>
      <c r="I1109" s="45"/>
      <c r="J1109" s="45"/>
      <c r="K1109" s="45"/>
      <c r="L1109" s="45"/>
      <c r="M1109" s="45"/>
    </row>
    <row r="1110" spans="1:13" x14ac:dyDescent="0.25">
      <c r="A1110" s="159" t="s">
        <v>2474</v>
      </c>
      <c r="B1110" s="54" t="s">
        <v>2443</v>
      </c>
      <c r="C1110" s="58" t="s">
        <v>2475</v>
      </c>
      <c r="D1110" s="56" t="str">
        <f t="shared" si="4"/>
        <v>町</v>
      </c>
      <c r="E1110" s="57">
        <v>66</v>
      </c>
      <c r="F1110" s="160" t="s">
        <v>264</v>
      </c>
      <c r="G1110" s="45"/>
      <c r="H1110" s="45"/>
      <c r="I1110" s="45"/>
      <c r="J1110" s="45"/>
      <c r="K1110" s="45"/>
      <c r="L1110" s="45"/>
      <c r="M1110" s="45"/>
    </row>
    <row r="1111" spans="1:13" x14ac:dyDescent="0.25">
      <c r="A1111" s="159" t="s">
        <v>2476</v>
      </c>
      <c r="B1111" s="54" t="s">
        <v>2443</v>
      </c>
      <c r="C1111" s="58" t="s">
        <v>2477</v>
      </c>
      <c r="D1111" s="56" t="str">
        <f t="shared" si="4"/>
        <v>町</v>
      </c>
      <c r="E1111" s="57">
        <v>37</v>
      </c>
      <c r="F1111" s="160" t="s">
        <v>264</v>
      </c>
      <c r="G1111" s="45"/>
      <c r="H1111" s="45"/>
      <c r="I1111" s="45"/>
      <c r="J1111" s="45"/>
      <c r="K1111" s="45"/>
      <c r="L1111" s="45"/>
      <c r="M1111" s="45"/>
    </row>
    <row r="1112" spans="1:13" x14ac:dyDescent="0.25">
      <c r="A1112" s="159" t="s">
        <v>2478</v>
      </c>
      <c r="B1112" s="54" t="s">
        <v>2443</v>
      </c>
      <c r="C1112" s="58" t="s">
        <v>2479</v>
      </c>
      <c r="D1112" s="56" t="str">
        <f t="shared" si="4"/>
        <v>町</v>
      </c>
      <c r="E1112" s="57">
        <v>49</v>
      </c>
      <c r="F1112" s="160" t="s">
        <v>264</v>
      </c>
      <c r="G1112" s="45"/>
      <c r="H1112" s="45"/>
      <c r="I1112" s="45"/>
      <c r="J1112" s="45"/>
      <c r="K1112" s="45"/>
      <c r="L1112" s="45"/>
      <c r="M1112" s="45"/>
    </row>
    <row r="1113" spans="1:13" x14ac:dyDescent="0.25">
      <c r="A1113" s="159" t="s">
        <v>2480</v>
      </c>
      <c r="B1113" s="54" t="s">
        <v>2443</v>
      </c>
      <c r="C1113" s="58" t="s">
        <v>2481</v>
      </c>
      <c r="D1113" s="56" t="str">
        <f t="shared" si="4"/>
        <v>町</v>
      </c>
      <c r="E1113" s="57">
        <v>38</v>
      </c>
      <c r="F1113" s="160" t="s">
        <v>264</v>
      </c>
      <c r="G1113" s="45"/>
      <c r="H1113" s="45"/>
      <c r="I1113" s="45"/>
      <c r="J1113" s="45"/>
      <c r="K1113" s="45"/>
      <c r="L1113" s="45"/>
      <c r="M1113" s="45"/>
    </row>
    <row r="1114" spans="1:13" x14ac:dyDescent="0.25">
      <c r="A1114" s="161" t="s">
        <v>2482</v>
      </c>
      <c r="B1114" s="61" t="s">
        <v>2483</v>
      </c>
      <c r="C1114" s="55" t="s">
        <v>2483</v>
      </c>
      <c r="D1114" s="56" t="str">
        <f t="shared" si="4"/>
        <v>府</v>
      </c>
      <c r="E1114" s="57">
        <v>3153</v>
      </c>
      <c r="F1114" s="157" t="s">
        <v>267</v>
      </c>
      <c r="G1114" s="45"/>
      <c r="H1114" s="45"/>
      <c r="I1114" s="45"/>
      <c r="J1114" s="45"/>
      <c r="K1114" s="45"/>
      <c r="L1114" s="45"/>
      <c r="M1114" s="45"/>
    </row>
    <row r="1115" spans="1:13" x14ac:dyDescent="0.25">
      <c r="A1115" s="161" t="s">
        <v>2484</v>
      </c>
      <c r="B1115" s="61" t="s">
        <v>2483</v>
      </c>
      <c r="C1115" s="55" t="s">
        <v>2485</v>
      </c>
      <c r="D1115" s="56" t="str">
        <f t="shared" si="4"/>
        <v>市</v>
      </c>
      <c r="E1115" s="57">
        <v>3533</v>
      </c>
      <c r="F1115" s="157" t="s">
        <v>267</v>
      </c>
      <c r="G1115" s="45"/>
      <c r="H1115" s="45"/>
      <c r="I1115" s="45"/>
      <c r="J1115" s="45"/>
      <c r="K1115" s="45"/>
      <c r="L1115" s="45"/>
      <c r="M1115" s="45"/>
    </row>
    <row r="1116" spans="1:13" x14ac:dyDescent="0.25">
      <c r="A1116" s="159" t="s">
        <v>2486</v>
      </c>
      <c r="B1116" s="54" t="s">
        <v>2483</v>
      </c>
      <c r="C1116" s="58" t="s">
        <v>2487</v>
      </c>
      <c r="D1116" s="56" t="str">
        <f t="shared" si="4"/>
        <v>市</v>
      </c>
      <c r="E1116" s="57">
        <v>325</v>
      </c>
      <c r="F1116" s="160" t="s">
        <v>266</v>
      </c>
      <c r="G1116" s="45"/>
      <c r="H1116" s="45"/>
      <c r="I1116" s="45"/>
      <c r="J1116" s="45"/>
      <c r="K1116" s="45"/>
      <c r="L1116" s="45"/>
      <c r="M1116" s="45"/>
    </row>
    <row r="1117" spans="1:13" x14ac:dyDescent="0.25">
      <c r="A1117" s="159" t="s">
        <v>2488</v>
      </c>
      <c r="B1117" s="54" t="s">
        <v>2483</v>
      </c>
      <c r="C1117" s="58" t="s">
        <v>2489</v>
      </c>
      <c r="D1117" s="56" t="str">
        <f t="shared" si="4"/>
        <v>市</v>
      </c>
      <c r="E1117" s="57">
        <v>294</v>
      </c>
      <c r="F1117" s="160" t="s">
        <v>266</v>
      </c>
      <c r="G1117" s="45"/>
      <c r="H1117" s="45"/>
      <c r="I1117" s="45"/>
      <c r="J1117" s="45"/>
      <c r="K1117" s="45"/>
      <c r="L1117" s="45"/>
      <c r="M1117" s="45"/>
    </row>
    <row r="1118" spans="1:13" x14ac:dyDescent="0.25">
      <c r="A1118" s="159" t="s">
        <v>2490</v>
      </c>
      <c r="B1118" s="54" t="s">
        <v>2483</v>
      </c>
      <c r="C1118" s="58" t="s">
        <v>2491</v>
      </c>
      <c r="D1118" s="56" t="str">
        <f t="shared" si="4"/>
        <v>市</v>
      </c>
      <c r="E1118" s="57">
        <v>167</v>
      </c>
      <c r="F1118" s="160" t="s">
        <v>265</v>
      </c>
      <c r="G1118" s="45"/>
      <c r="H1118" s="45"/>
      <c r="I1118" s="45"/>
      <c r="J1118" s="45"/>
      <c r="K1118" s="45"/>
      <c r="L1118" s="45"/>
      <c r="M1118" s="45"/>
    </row>
    <row r="1119" spans="1:13" x14ac:dyDescent="0.25">
      <c r="A1119" s="159" t="s">
        <v>2492</v>
      </c>
      <c r="B1119" s="54" t="s">
        <v>2483</v>
      </c>
      <c r="C1119" s="58" t="s">
        <v>2493</v>
      </c>
      <c r="D1119" s="56" t="str">
        <f t="shared" si="4"/>
        <v>市</v>
      </c>
      <c r="E1119" s="57">
        <v>479</v>
      </c>
      <c r="F1119" s="160" t="s">
        <v>266</v>
      </c>
      <c r="G1119" s="45"/>
      <c r="H1119" s="45"/>
      <c r="I1119" s="45"/>
      <c r="J1119" s="45"/>
      <c r="K1119" s="45"/>
      <c r="L1119" s="45"/>
      <c r="M1119" s="45"/>
    </row>
    <row r="1120" spans="1:13" x14ac:dyDescent="0.25">
      <c r="A1120" s="159" t="s">
        <v>2494</v>
      </c>
      <c r="B1120" s="54" t="s">
        <v>2483</v>
      </c>
      <c r="C1120" s="58" t="s">
        <v>2495</v>
      </c>
      <c r="D1120" s="56" t="str">
        <f t="shared" si="4"/>
        <v>市</v>
      </c>
      <c r="E1120" s="57">
        <v>105</v>
      </c>
      <c r="F1120" s="160" t="s">
        <v>265</v>
      </c>
      <c r="G1120" s="45"/>
      <c r="H1120" s="45"/>
      <c r="I1120" s="45"/>
      <c r="J1120" s="45"/>
      <c r="K1120" s="45"/>
      <c r="L1120" s="45"/>
      <c r="M1120" s="45"/>
    </row>
    <row r="1121" spans="1:13" x14ac:dyDescent="0.25">
      <c r="A1121" s="159" t="s">
        <v>2496</v>
      </c>
      <c r="B1121" s="54" t="s">
        <v>2483</v>
      </c>
      <c r="C1121" s="58" t="s">
        <v>2497</v>
      </c>
      <c r="D1121" s="56" t="str">
        <f t="shared" si="4"/>
        <v>市</v>
      </c>
      <c r="E1121" s="57">
        <v>283</v>
      </c>
      <c r="F1121" s="160" t="s">
        <v>266</v>
      </c>
      <c r="G1121" s="45"/>
      <c r="H1121" s="45"/>
      <c r="I1121" s="45"/>
      <c r="J1121" s="45"/>
      <c r="K1121" s="45"/>
      <c r="L1121" s="45"/>
      <c r="M1121" s="45"/>
    </row>
    <row r="1122" spans="1:13" x14ac:dyDescent="0.25">
      <c r="A1122" s="159" t="s">
        <v>2498</v>
      </c>
      <c r="B1122" s="54" t="s">
        <v>2483</v>
      </c>
      <c r="C1122" s="58" t="s">
        <v>2499</v>
      </c>
      <c r="D1122" s="56" t="str">
        <f t="shared" si="4"/>
        <v>市</v>
      </c>
      <c r="E1122" s="57">
        <v>219</v>
      </c>
      <c r="F1122" s="160" t="s">
        <v>266</v>
      </c>
      <c r="G1122" s="45"/>
      <c r="H1122" s="45"/>
      <c r="I1122" s="45"/>
      <c r="J1122" s="45"/>
      <c r="K1122" s="45"/>
      <c r="L1122" s="45"/>
      <c r="M1122" s="45"/>
    </row>
    <row r="1123" spans="1:13" x14ac:dyDescent="0.25">
      <c r="A1123" s="159" t="s">
        <v>2500</v>
      </c>
      <c r="B1123" s="54" t="s">
        <v>2483</v>
      </c>
      <c r="C1123" s="58" t="s">
        <v>2501</v>
      </c>
      <c r="D1123" s="56" t="str">
        <f t="shared" si="4"/>
        <v>市</v>
      </c>
      <c r="E1123" s="57">
        <v>151</v>
      </c>
      <c r="F1123" s="160" t="s">
        <v>265</v>
      </c>
      <c r="G1123" s="45"/>
      <c r="H1123" s="45"/>
      <c r="I1123" s="45"/>
      <c r="J1123" s="45"/>
      <c r="K1123" s="45"/>
      <c r="L1123" s="45"/>
      <c r="M1123" s="45"/>
    </row>
    <row r="1124" spans="1:13" x14ac:dyDescent="0.25">
      <c r="A1124" s="159" t="s">
        <v>2502</v>
      </c>
      <c r="B1124" s="54" t="s">
        <v>2483</v>
      </c>
      <c r="C1124" s="58" t="s">
        <v>2503</v>
      </c>
      <c r="D1124" s="56" t="str">
        <f t="shared" si="4"/>
        <v>市</v>
      </c>
      <c r="E1124" s="57">
        <v>222</v>
      </c>
      <c r="F1124" s="160" t="s">
        <v>266</v>
      </c>
      <c r="G1124" s="45"/>
      <c r="H1124" s="45"/>
      <c r="I1124" s="45"/>
      <c r="J1124" s="45"/>
      <c r="K1124" s="45"/>
      <c r="L1124" s="45"/>
      <c r="M1124" s="45"/>
    </row>
    <row r="1125" spans="1:13" x14ac:dyDescent="0.25">
      <c r="A1125" s="159" t="s">
        <v>2504</v>
      </c>
      <c r="B1125" s="54" t="s">
        <v>2483</v>
      </c>
      <c r="C1125" s="58" t="s">
        <v>2505</v>
      </c>
      <c r="D1125" s="56" t="str">
        <f t="shared" si="4"/>
        <v>市</v>
      </c>
      <c r="E1125" s="57">
        <v>181</v>
      </c>
      <c r="F1125" s="160" t="s">
        <v>265</v>
      </c>
      <c r="G1125" s="45"/>
      <c r="H1125" s="45"/>
      <c r="I1125" s="45"/>
      <c r="J1125" s="45"/>
      <c r="K1125" s="45"/>
      <c r="L1125" s="45"/>
      <c r="M1125" s="45"/>
    </row>
    <row r="1126" spans="1:13" x14ac:dyDescent="0.25">
      <c r="A1126" s="159" t="s">
        <v>2506</v>
      </c>
      <c r="B1126" s="54" t="s">
        <v>2483</v>
      </c>
      <c r="C1126" s="58" t="s">
        <v>2507</v>
      </c>
      <c r="D1126" s="56" t="str">
        <f t="shared" si="4"/>
        <v>市</v>
      </c>
      <c r="E1126" s="57">
        <v>188</v>
      </c>
      <c r="F1126" s="160" t="s">
        <v>265</v>
      </c>
      <c r="G1126" s="45"/>
      <c r="H1126" s="45"/>
      <c r="I1126" s="45"/>
      <c r="J1126" s="45"/>
      <c r="K1126" s="45"/>
      <c r="L1126" s="45"/>
      <c r="M1126" s="45"/>
    </row>
    <row r="1127" spans="1:13" x14ac:dyDescent="0.25">
      <c r="A1127" s="159" t="s">
        <v>2508</v>
      </c>
      <c r="B1127" s="54" t="s">
        <v>2483</v>
      </c>
      <c r="C1127" s="58" t="s">
        <v>2509</v>
      </c>
      <c r="D1127" s="56" t="str">
        <f t="shared" si="4"/>
        <v>市</v>
      </c>
      <c r="E1127" s="57">
        <v>256</v>
      </c>
      <c r="F1127" s="160" t="s">
        <v>266</v>
      </c>
      <c r="G1127" s="45"/>
      <c r="H1127" s="45"/>
      <c r="I1127" s="45"/>
      <c r="J1127" s="45"/>
      <c r="K1127" s="45"/>
      <c r="L1127" s="45"/>
      <c r="M1127" s="45"/>
    </row>
    <row r="1128" spans="1:13" x14ac:dyDescent="0.25">
      <c r="A1128" s="159" t="s">
        <v>2510</v>
      </c>
      <c r="B1128" s="54" t="s">
        <v>2483</v>
      </c>
      <c r="C1128" s="58" t="s">
        <v>2511</v>
      </c>
      <c r="D1128" s="56" t="str">
        <f t="shared" si="4"/>
        <v>市</v>
      </c>
      <c r="E1128" s="57">
        <v>171</v>
      </c>
      <c r="F1128" s="160" t="s">
        <v>265</v>
      </c>
      <c r="G1128" s="45"/>
      <c r="H1128" s="45"/>
      <c r="I1128" s="45"/>
      <c r="J1128" s="45"/>
      <c r="K1128" s="45"/>
      <c r="L1128" s="45"/>
      <c r="M1128" s="45"/>
    </row>
    <row r="1129" spans="1:13" x14ac:dyDescent="0.25">
      <c r="A1129" s="159" t="s">
        <v>2512</v>
      </c>
      <c r="B1129" s="54" t="s">
        <v>2483</v>
      </c>
      <c r="C1129" s="58" t="s">
        <v>2513</v>
      </c>
      <c r="D1129" s="56" t="str">
        <f t="shared" si="4"/>
        <v>市</v>
      </c>
      <c r="E1129" s="57">
        <v>182</v>
      </c>
      <c r="F1129" s="160" t="s">
        <v>265</v>
      </c>
      <c r="G1129" s="45"/>
      <c r="H1129" s="45"/>
      <c r="I1129" s="45"/>
      <c r="J1129" s="45"/>
      <c r="K1129" s="45"/>
      <c r="L1129" s="45"/>
      <c r="M1129" s="45"/>
    </row>
    <row r="1130" spans="1:13" x14ac:dyDescent="0.25">
      <c r="A1130" s="159" t="s">
        <v>2514</v>
      </c>
      <c r="B1130" s="54" t="s">
        <v>2483</v>
      </c>
      <c r="C1130" s="58" t="s">
        <v>2515</v>
      </c>
      <c r="D1130" s="56" t="str">
        <f t="shared" si="4"/>
        <v>町</v>
      </c>
      <c r="E1130" s="57">
        <v>54</v>
      </c>
      <c r="F1130" s="160" t="s">
        <v>264</v>
      </c>
      <c r="G1130" s="45"/>
      <c r="H1130" s="45"/>
      <c r="I1130" s="45"/>
      <c r="J1130" s="45"/>
      <c r="K1130" s="45"/>
      <c r="L1130" s="45"/>
      <c r="M1130" s="45"/>
    </row>
    <row r="1131" spans="1:13" x14ac:dyDescent="0.25">
      <c r="A1131" s="159" t="s">
        <v>2516</v>
      </c>
      <c r="B1131" s="54" t="s">
        <v>2483</v>
      </c>
      <c r="C1131" s="58" t="s">
        <v>2517</v>
      </c>
      <c r="D1131" s="56" t="str">
        <f t="shared" si="4"/>
        <v>町</v>
      </c>
      <c r="E1131" s="57">
        <v>76</v>
      </c>
      <c r="F1131" s="160" t="s">
        <v>264</v>
      </c>
      <c r="G1131" s="45"/>
      <c r="H1131" s="45"/>
      <c r="I1131" s="45"/>
      <c r="J1131" s="45"/>
      <c r="K1131" s="45"/>
      <c r="L1131" s="45"/>
      <c r="M1131" s="45"/>
    </row>
    <row r="1132" spans="1:13" x14ac:dyDescent="0.25">
      <c r="A1132" s="159" t="s">
        <v>2518</v>
      </c>
      <c r="B1132" s="54" t="s">
        <v>2483</v>
      </c>
      <c r="C1132" s="58" t="s">
        <v>2519</v>
      </c>
      <c r="D1132" s="56" t="str">
        <f t="shared" si="4"/>
        <v>町</v>
      </c>
      <c r="E1132" s="57">
        <v>37</v>
      </c>
      <c r="F1132" s="160" t="s">
        <v>264</v>
      </c>
      <c r="G1132" s="45"/>
      <c r="H1132" s="45"/>
      <c r="I1132" s="45"/>
      <c r="J1132" s="45"/>
      <c r="K1132" s="45"/>
      <c r="L1132" s="45"/>
      <c r="M1132" s="45"/>
    </row>
    <row r="1133" spans="1:13" x14ac:dyDescent="0.25">
      <c r="A1133" s="159" t="s">
        <v>2520</v>
      </c>
      <c r="B1133" s="54" t="s">
        <v>2483</v>
      </c>
      <c r="C1133" s="58" t="s">
        <v>2521</v>
      </c>
      <c r="D1133" s="56" t="str">
        <f t="shared" si="4"/>
        <v>町</v>
      </c>
      <c r="E1133" s="57">
        <v>55</v>
      </c>
      <c r="F1133" s="160" t="s">
        <v>264</v>
      </c>
      <c r="G1133" s="45"/>
      <c r="H1133" s="45"/>
      <c r="I1133" s="45"/>
      <c r="J1133" s="45"/>
      <c r="K1133" s="45"/>
      <c r="L1133" s="45"/>
      <c r="M1133" s="45"/>
    </row>
    <row r="1134" spans="1:13" x14ac:dyDescent="0.25">
      <c r="A1134" s="159" t="s">
        <v>2522</v>
      </c>
      <c r="B1134" s="54" t="s">
        <v>2483</v>
      </c>
      <c r="C1134" s="58" t="s">
        <v>2523</v>
      </c>
      <c r="D1134" s="56" t="str">
        <f t="shared" si="4"/>
        <v>町</v>
      </c>
      <c r="E1134" s="57">
        <v>27</v>
      </c>
      <c r="F1134" s="160" t="s">
        <v>264</v>
      </c>
      <c r="G1134" s="45"/>
      <c r="H1134" s="45"/>
      <c r="I1134" s="45"/>
      <c r="J1134" s="45"/>
      <c r="K1134" s="45"/>
      <c r="L1134" s="45"/>
      <c r="M1134" s="45"/>
    </row>
    <row r="1135" spans="1:13" x14ac:dyDescent="0.25">
      <c r="A1135" s="159" t="s">
        <v>2524</v>
      </c>
      <c r="B1135" s="54" t="s">
        <v>2483</v>
      </c>
      <c r="C1135" s="58" t="s">
        <v>2525</v>
      </c>
      <c r="D1135" s="56" t="str">
        <f t="shared" si="4"/>
        <v>町</v>
      </c>
      <c r="E1135" s="57">
        <v>38</v>
      </c>
      <c r="F1135" s="160" t="s">
        <v>264</v>
      </c>
      <c r="G1135" s="45"/>
      <c r="H1135" s="45"/>
      <c r="I1135" s="45"/>
      <c r="J1135" s="45"/>
      <c r="K1135" s="45"/>
      <c r="L1135" s="45"/>
      <c r="M1135" s="45"/>
    </row>
    <row r="1136" spans="1:13" x14ac:dyDescent="0.25">
      <c r="A1136" s="159" t="s">
        <v>2526</v>
      </c>
      <c r="B1136" s="54" t="s">
        <v>2483</v>
      </c>
      <c r="C1136" s="58" t="s">
        <v>2527</v>
      </c>
      <c r="D1136" s="56" t="str">
        <f t="shared" si="4"/>
        <v>町</v>
      </c>
      <c r="E1136" s="57">
        <v>128</v>
      </c>
      <c r="F1136" s="160" t="s">
        <v>265</v>
      </c>
      <c r="G1136" s="45"/>
      <c r="H1136" s="45"/>
      <c r="I1136" s="45"/>
      <c r="J1136" s="45"/>
      <c r="K1136" s="45"/>
      <c r="L1136" s="45"/>
      <c r="M1136" s="45"/>
    </row>
    <row r="1137" spans="1:13" x14ac:dyDescent="0.25">
      <c r="A1137" s="159" t="s">
        <v>2528</v>
      </c>
      <c r="B1137" s="54" t="s">
        <v>2483</v>
      </c>
      <c r="C1137" s="58" t="s">
        <v>2529</v>
      </c>
      <c r="D1137" s="56" t="str">
        <f t="shared" si="4"/>
        <v>村</v>
      </c>
      <c r="E1137" s="57">
        <v>34</v>
      </c>
      <c r="F1137" s="160" t="s">
        <v>264</v>
      </c>
      <c r="G1137" s="45"/>
      <c r="H1137" s="45"/>
      <c r="I1137" s="45"/>
      <c r="J1137" s="45"/>
      <c r="K1137" s="45"/>
      <c r="L1137" s="45"/>
      <c r="M1137" s="45"/>
    </row>
    <row r="1138" spans="1:13" x14ac:dyDescent="0.25">
      <c r="A1138" s="159" t="s">
        <v>2530</v>
      </c>
      <c r="B1138" s="54" t="s">
        <v>2483</v>
      </c>
      <c r="C1138" s="58" t="s">
        <v>2531</v>
      </c>
      <c r="D1138" s="56" t="str">
        <f t="shared" si="4"/>
        <v>町</v>
      </c>
      <c r="E1138" s="57">
        <v>101</v>
      </c>
      <c r="F1138" s="160" t="s">
        <v>265</v>
      </c>
      <c r="G1138" s="45"/>
      <c r="H1138" s="45"/>
      <c r="I1138" s="45"/>
      <c r="J1138" s="45"/>
      <c r="K1138" s="45"/>
      <c r="L1138" s="45"/>
      <c r="M1138" s="45"/>
    </row>
    <row r="1139" spans="1:13" x14ac:dyDescent="0.25">
      <c r="A1139" s="159" t="s">
        <v>2532</v>
      </c>
      <c r="B1139" s="54" t="s">
        <v>2483</v>
      </c>
      <c r="C1139" s="58" t="s">
        <v>2533</v>
      </c>
      <c r="D1139" s="56" t="str">
        <f t="shared" si="4"/>
        <v>町</v>
      </c>
      <c r="E1139" s="57">
        <v>35</v>
      </c>
      <c r="F1139" s="160" t="s">
        <v>264</v>
      </c>
      <c r="G1139" s="45"/>
      <c r="H1139" s="45"/>
      <c r="I1139" s="45"/>
      <c r="J1139" s="45"/>
      <c r="K1139" s="45"/>
      <c r="L1139" s="45"/>
      <c r="M1139" s="45"/>
    </row>
    <row r="1140" spans="1:13" x14ac:dyDescent="0.25">
      <c r="A1140" s="159" t="s">
        <v>2534</v>
      </c>
      <c r="B1140" s="54" t="s">
        <v>2483</v>
      </c>
      <c r="C1140" s="58" t="s">
        <v>2535</v>
      </c>
      <c r="D1140" s="56" t="str">
        <f t="shared" si="4"/>
        <v>町</v>
      </c>
      <c r="E1140" s="57">
        <v>100</v>
      </c>
      <c r="F1140" s="160" t="s">
        <v>265</v>
      </c>
      <c r="G1140" s="45"/>
      <c r="H1140" s="45"/>
      <c r="I1140" s="45"/>
      <c r="J1140" s="45"/>
      <c r="K1140" s="45"/>
      <c r="L1140" s="45"/>
      <c r="M1140" s="45"/>
    </row>
    <row r="1141" spans="1:13" x14ac:dyDescent="0.25">
      <c r="A1141" s="161" t="s">
        <v>2536</v>
      </c>
      <c r="B1141" s="61" t="s">
        <v>2537</v>
      </c>
      <c r="C1141" s="55" t="s">
        <v>2537</v>
      </c>
      <c r="D1141" s="56" t="str">
        <f t="shared" si="4"/>
        <v>府</v>
      </c>
      <c r="E1141" s="57">
        <v>5146</v>
      </c>
      <c r="F1141" s="157" t="s">
        <v>267</v>
      </c>
      <c r="G1141" s="45"/>
      <c r="H1141" s="45"/>
      <c r="I1141" s="45"/>
      <c r="J1141" s="45"/>
      <c r="K1141" s="45"/>
      <c r="L1141" s="45"/>
      <c r="M1141" s="45"/>
    </row>
    <row r="1142" spans="1:13" x14ac:dyDescent="0.25">
      <c r="A1142" s="161" t="s">
        <v>2538</v>
      </c>
      <c r="B1142" s="61" t="s">
        <v>2537</v>
      </c>
      <c r="C1142" s="55" t="s">
        <v>2539</v>
      </c>
      <c r="D1142" s="56" t="str">
        <f t="shared" si="4"/>
        <v>市</v>
      </c>
      <c r="E1142" s="57">
        <v>7137</v>
      </c>
      <c r="F1142" s="157" t="s">
        <v>267</v>
      </c>
      <c r="G1142" s="45"/>
      <c r="H1142" s="45"/>
      <c r="I1142" s="45"/>
      <c r="J1142" s="45"/>
      <c r="K1142" s="45"/>
      <c r="L1142" s="45"/>
      <c r="M1142" s="45"/>
    </row>
    <row r="1143" spans="1:13" x14ac:dyDescent="0.25">
      <c r="A1143" s="161" t="s">
        <v>2540</v>
      </c>
      <c r="B1143" s="61" t="s">
        <v>2537</v>
      </c>
      <c r="C1143" s="55" t="s">
        <v>2541</v>
      </c>
      <c r="D1143" s="56" t="str">
        <f t="shared" si="4"/>
        <v>市</v>
      </c>
      <c r="E1143" s="57">
        <v>1815</v>
      </c>
      <c r="F1143" s="157" t="s">
        <v>267</v>
      </c>
      <c r="G1143" s="45"/>
      <c r="H1143" s="45"/>
      <c r="I1143" s="45"/>
      <c r="J1143" s="45"/>
      <c r="K1143" s="45"/>
      <c r="L1143" s="45"/>
      <c r="M1143" s="45"/>
    </row>
    <row r="1144" spans="1:13" x14ac:dyDescent="0.25">
      <c r="A1144" s="159" t="s">
        <v>2542</v>
      </c>
      <c r="B1144" s="54" t="s">
        <v>2537</v>
      </c>
      <c r="C1144" s="58" t="s">
        <v>2543</v>
      </c>
      <c r="D1144" s="56" t="str">
        <f t="shared" si="4"/>
        <v>市</v>
      </c>
      <c r="E1144" s="57">
        <v>402</v>
      </c>
      <c r="F1144" s="160" t="s">
        <v>266</v>
      </c>
      <c r="G1144" s="45"/>
      <c r="H1144" s="45"/>
      <c r="I1144" s="45"/>
      <c r="J1144" s="45"/>
      <c r="K1144" s="45"/>
      <c r="L1144" s="45"/>
      <c r="M1144" s="45"/>
    </row>
    <row r="1145" spans="1:13" x14ac:dyDescent="0.25">
      <c r="A1145" s="159" t="s">
        <v>2544</v>
      </c>
      <c r="B1145" s="54" t="s">
        <v>2537</v>
      </c>
      <c r="C1145" s="58" t="s">
        <v>2545</v>
      </c>
      <c r="D1145" s="56" t="str">
        <f t="shared" si="4"/>
        <v>市</v>
      </c>
      <c r="E1145" s="57">
        <v>745</v>
      </c>
      <c r="F1145" s="160" t="s">
        <v>266</v>
      </c>
      <c r="G1145" s="45"/>
      <c r="H1145" s="45"/>
      <c r="I1145" s="45"/>
      <c r="J1145" s="45"/>
      <c r="K1145" s="45"/>
      <c r="L1145" s="45"/>
      <c r="M1145" s="45"/>
    </row>
    <row r="1146" spans="1:13" x14ac:dyDescent="0.25">
      <c r="A1146" s="159" t="s">
        <v>2546</v>
      </c>
      <c r="B1146" s="54" t="s">
        <v>2537</v>
      </c>
      <c r="C1146" s="58" t="s">
        <v>2547</v>
      </c>
      <c r="D1146" s="56" t="str">
        <f t="shared" si="4"/>
        <v>市</v>
      </c>
      <c r="E1146" s="57">
        <v>205</v>
      </c>
      <c r="F1146" s="160" t="s">
        <v>266</v>
      </c>
      <c r="G1146" s="45"/>
      <c r="H1146" s="45"/>
      <c r="I1146" s="45"/>
      <c r="J1146" s="45"/>
      <c r="K1146" s="45"/>
      <c r="L1146" s="45"/>
      <c r="M1146" s="45"/>
    </row>
    <row r="1147" spans="1:13" x14ac:dyDescent="0.25">
      <c r="A1147" s="159" t="s">
        <v>2548</v>
      </c>
      <c r="B1147" s="54" t="s">
        <v>2537</v>
      </c>
      <c r="C1147" s="58" t="s">
        <v>2549</v>
      </c>
      <c r="D1147" s="56" t="str">
        <f t="shared" si="4"/>
        <v>市</v>
      </c>
      <c r="E1147" s="57">
        <v>817</v>
      </c>
      <c r="F1147" s="160" t="s">
        <v>266</v>
      </c>
      <c r="G1147" s="45"/>
      <c r="H1147" s="45"/>
      <c r="I1147" s="45"/>
      <c r="J1147" s="45"/>
      <c r="K1147" s="45"/>
      <c r="L1147" s="45"/>
      <c r="M1147" s="45"/>
    </row>
    <row r="1148" spans="1:13" x14ac:dyDescent="0.25">
      <c r="A1148" s="159" t="s">
        <v>2550</v>
      </c>
      <c r="B1148" s="54" t="s">
        <v>2537</v>
      </c>
      <c r="C1148" s="58" t="s">
        <v>2551</v>
      </c>
      <c r="D1148" s="56" t="str">
        <f t="shared" si="4"/>
        <v>市</v>
      </c>
      <c r="E1148" s="57">
        <v>157</v>
      </c>
      <c r="F1148" s="160" t="s">
        <v>265</v>
      </c>
      <c r="G1148" s="45"/>
      <c r="H1148" s="45"/>
      <c r="I1148" s="45"/>
      <c r="J1148" s="45"/>
      <c r="K1148" s="45"/>
      <c r="L1148" s="45"/>
      <c r="M1148" s="45"/>
    </row>
    <row r="1149" spans="1:13" x14ac:dyDescent="0.25">
      <c r="A1149" s="159" t="s">
        <v>2552</v>
      </c>
      <c r="B1149" s="54" t="s">
        <v>2537</v>
      </c>
      <c r="C1149" s="58" t="s">
        <v>2553</v>
      </c>
      <c r="D1149" s="56" t="str">
        <f t="shared" si="4"/>
        <v>市</v>
      </c>
      <c r="E1149" s="57">
        <v>630</v>
      </c>
      <c r="F1149" s="160" t="s">
        <v>266</v>
      </c>
      <c r="G1149" s="45"/>
      <c r="H1149" s="45"/>
      <c r="I1149" s="45"/>
      <c r="J1149" s="45"/>
      <c r="K1149" s="45"/>
      <c r="L1149" s="45"/>
      <c r="M1149" s="45"/>
    </row>
    <row r="1150" spans="1:13" x14ac:dyDescent="0.25">
      <c r="A1150" s="159" t="s">
        <v>2554</v>
      </c>
      <c r="B1150" s="54" t="s">
        <v>2537</v>
      </c>
      <c r="C1150" s="58" t="s">
        <v>2555</v>
      </c>
      <c r="D1150" s="56" t="str">
        <f t="shared" si="4"/>
        <v>市</v>
      </c>
      <c r="E1150" s="57">
        <v>213</v>
      </c>
      <c r="F1150" s="160" t="s">
        <v>266</v>
      </c>
      <c r="G1150" s="45"/>
      <c r="H1150" s="45"/>
      <c r="I1150" s="45"/>
      <c r="J1150" s="45"/>
      <c r="K1150" s="45"/>
      <c r="L1150" s="45"/>
      <c r="M1150" s="45"/>
    </row>
    <row r="1151" spans="1:13" x14ac:dyDescent="0.25">
      <c r="A1151" s="159" t="s">
        <v>2556</v>
      </c>
      <c r="B1151" s="54" t="s">
        <v>2537</v>
      </c>
      <c r="C1151" s="58" t="s">
        <v>2557</v>
      </c>
      <c r="D1151" s="56" t="str">
        <f t="shared" si="4"/>
        <v>市</v>
      </c>
      <c r="E1151" s="57">
        <v>232</v>
      </c>
      <c r="F1151" s="160" t="s">
        <v>266</v>
      </c>
      <c r="G1151" s="45"/>
      <c r="H1151" s="45"/>
      <c r="I1151" s="45"/>
      <c r="J1151" s="45"/>
      <c r="K1151" s="45"/>
      <c r="L1151" s="45"/>
      <c r="M1151" s="45"/>
    </row>
    <row r="1152" spans="1:13" x14ac:dyDescent="0.25">
      <c r="A1152" s="159" t="s">
        <v>2558</v>
      </c>
      <c r="B1152" s="54" t="s">
        <v>2537</v>
      </c>
      <c r="C1152" s="58" t="s">
        <v>2559</v>
      </c>
      <c r="D1152" s="56" t="str">
        <f t="shared" si="4"/>
        <v>市</v>
      </c>
      <c r="E1152" s="57">
        <v>748</v>
      </c>
      <c r="F1152" s="160" t="s">
        <v>266</v>
      </c>
      <c r="G1152" s="45"/>
      <c r="H1152" s="45"/>
      <c r="I1152" s="45"/>
      <c r="J1152" s="45"/>
      <c r="K1152" s="45"/>
      <c r="L1152" s="45"/>
      <c r="M1152" s="45"/>
    </row>
    <row r="1153" spans="1:13" x14ac:dyDescent="0.25">
      <c r="A1153" s="159" t="s">
        <v>2560</v>
      </c>
      <c r="B1153" s="54" t="s">
        <v>2537</v>
      </c>
      <c r="C1153" s="58" t="s">
        <v>2561</v>
      </c>
      <c r="D1153" s="56" t="str">
        <f t="shared" si="4"/>
        <v>市</v>
      </c>
      <c r="E1153" s="57">
        <v>551</v>
      </c>
      <c r="F1153" s="160" t="s">
        <v>266</v>
      </c>
      <c r="G1153" s="45"/>
      <c r="H1153" s="45"/>
      <c r="I1153" s="45"/>
      <c r="J1153" s="45"/>
      <c r="K1153" s="45"/>
      <c r="L1153" s="45"/>
      <c r="M1153" s="45"/>
    </row>
    <row r="1154" spans="1:13" x14ac:dyDescent="0.25">
      <c r="A1154" s="159" t="s">
        <v>2562</v>
      </c>
      <c r="B1154" s="54" t="s">
        <v>2537</v>
      </c>
      <c r="C1154" s="58" t="s">
        <v>2563</v>
      </c>
      <c r="D1154" s="56" t="str">
        <f t="shared" si="4"/>
        <v>市</v>
      </c>
      <c r="E1154" s="57">
        <v>545</v>
      </c>
      <c r="F1154" s="160" t="s">
        <v>266</v>
      </c>
      <c r="G1154" s="45"/>
      <c r="H1154" s="45"/>
      <c r="I1154" s="45"/>
      <c r="J1154" s="45"/>
      <c r="K1154" s="45"/>
      <c r="L1154" s="45"/>
      <c r="M1154" s="45"/>
    </row>
    <row r="1155" spans="1:13" x14ac:dyDescent="0.25">
      <c r="A1155" s="159" t="s">
        <v>2564</v>
      </c>
      <c r="B1155" s="54" t="s">
        <v>2537</v>
      </c>
      <c r="C1155" s="58" t="s">
        <v>2565</v>
      </c>
      <c r="D1155" s="56" t="str">
        <f t="shared" si="4"/>
        <v>市</v>
      </c>
      <c r="E1155" s="57">
        <v>242</v>
      </c>
      <c r="F1155" s="160" t="s">
        <v>266</v>
      </c>
      <c r="G1155" s="45"/>
      <c r="H1155" s="45"/>
      <c r="I1155" s="45"/>
      <c r="J1155" s="45"/>
      <c r="K1155" s="45"/>
      <c r="L1155" s="45"/>
      <c r="M1155" s="45"/>
    </row>
    <row r="1156" spans="1:13" x14ac:dyDescent="0.25">
      <c r="A1156" s="159" t="s">
        <v>2566</v>
      </c>
      <c r="B1156" s="54" t="s">
        <v>2537</v>
      </c>
      <c r="C1156" s="58" t="s">
        <v>2567</v>
      </c>
      <c r="D1156" s="56" t="str">
        <f t="shared" si="4"/>
        <v>市</v>
      </c>
      <c r="E1156" s="57">
        <v>245</v>
      </c>
      <c r="F1156" s="160" t="s">
        <v>266</v>
      </c>
      <c r="G1156" s="45"/>
      <c r="H1156" s="45"/>
      <c r="I1156" s="45"/>
      <c r="J1156" s="45"/>
      <c r="K1156" s="45"/>
      <c r="L1156" s="45"/>
      <c r="M1156" s="45"/>
    </row>
    <row r="1157" spans="1:13" x14ac:dyDescent="0.25">
      <c r="A1157" s="159" t="s">
        <v>2568</v>
      </c>
      <c r="B1157" s="54" t="s">
        <v>2537</v>
      </c>
      <c r="C1157" s="58" t="s">
        <v>2569</v>
      </c>
      <c r="D1157" s="56" t="str">
        <f t="shared" si="4"/>
        <v>市</v>
      </c>
      <c r="E1157" s="57">
        <v>447</v>
      </c>
      <c r="F1157" s="160" t="s">
        <v>266</v>
      </c>
      <c r="G1157" s="45"/>
      <c r="H1157" s="45"/>
      <c r="I1157" s="45"/>
      <c r="J1157" s="45"/>
      <c r="K1157" s="45"/>
      <c r="L1157" s="45"/>
      <c r="M1157" s="45"/>
    </row>
    <row r="1158" spans="1:13" x14ac:dyDescent="0.25">
      <c r="A1158" s="159" t="s">
        <v>2570</v>
      </c>
      <c r="B1158" s="54" t="s">
        <v>2537</v>
      </c>
      <c r="C1158" s="58" t="s">
        <v>2571</v>
      </c>
      <c r="D1158" s="56" t="str">
        <f t="shared" si="4"/>
        <v>市</v>
      </c>
      <c r="E1158" s="57">
        <v>222</v>
      </c>
      <c r="F1158" s="160" t="s">
        <v>266</v>
      </c>
      <c r="G1158" s="45"/>
      <c r="H1158" s="45"/>
      <c r="I1158" s="45"/>
      <c r="J1158" s="45"/>
      <c r="K1158" s="45"/>
      <c r="L1158" s="45"/>
      <c r="M1158" s="45"/>
    </row>
    <row r="1159" spans="1:13" x14ac:dyDescent="0.25">
      <c r="A1159" s="159" t="s">
        <v>2572</v>
      </c>
      <c r="B1159" s="54" t="s">
        <v>2537</v>
      </c>
      <c r="C1159" s="58" t="s">
        <v>2573</v>
      </c>
      <c r="D1159" s="56" t="str">
        <f t="shared" si="4"/>
        <v>市</v>
      </c>
      <c r="E1159" s="57">
        <v>237</v>
      </c>
      <c r="F1159" s="160" t="s">
        <v>266</v>
      </c>
      <c r="G1159" s="45"/>
      <c r="H1159" s="45"/>
      <c r="I1159" s="45"/>
      <c r="J1159" s="45"/>
      <c r="K1159" s="45"/>
      <c r="L1159" s="45"/>
      <c r="M1159" s="45"/>
    </row>
    <row r="1160" spans="1:13" x14ac:dyDescent="0.25">
      <c r="A1160" s="159" t="s">
        <v>2574</v>
      </c>
      <c r="B1160" s="54" t="s">
        <v>2537</v>
      </c>
      <c r="C1160" s="58" t="s">
        <v>2575</v>
      </c>
      <c r="D1160" s="56" t="str">
        <f t="shared" si="4"/>
        <v>市</v>
      </c>
      <c r="E1160" s="57">
        <v>244</v>
      </c>
      <c r="F1160" s="160" t="s">
        <v>266</v>
      </c>
      <c r="G1160" s="45"/>
      <c r="H1160" s="45"/>
      <c r="I1160" s="45"/>
      <c r="J1160" s="45"/>
      <c r="K1160" s="45"/>
      <c r="L1160" s="45"/>
      <c r="M1160" s="45"/>
    </row>
    <row r="1161" spans="1:13" x14ac:dyDescent="0.25">
      <c r="A1161" s="159" t="s">
        <v>2576</v>
      </c>
      <c r="B1161" s="54" t="s">
        <v>2537</v>
      </c>
      <c r="C1161" s="58" t="s">
        <v>2577</v>
      </c>
      <c r="D1161" s="56" t="str">
        <f t="shared" si="4"/>
        <v>市</v>
      </c>
      <c r="E1161" s="57">
        <v>332</v>
      </c>
      <c r="F1161" s="160" t="s">
        <v>266</v>
      </c>
      <c r="G1161" s="45"/>
      <c r="H1161" s="45"/>
      <c r="I1161" s="45"/>
      <c r="J1161" s="45"/>
      <c r="K1161" s="45"/>
      <c r="L1161" s="45"/>
      <c r="M1161" s="45"/>
    </row>
    <row r="1162" spans="1:13" x14ac:dyDescent="0.25">
      <c r="A1162" s="159" t="s">
        <v>2578</v>
      </c>
      <c r="B1162" s="54" t="s">
        <v>2537</v>
      </c>
      <c r="C1162" s="58" t="s">
        <v>2579</v>
      </c>
      <c r="D1162" s="56" t="str">
        <f t="shared" si="4"/>
        <v>市</v>
      </c>
      <c r="E1162" s="57">
        <v>352</v>
      </c>
      <c r="F1162" s="160" t="s">
        <v>266</v>
      </c>
      <c r="G1162" s="45"/>
      <c r="H1162" s="45"/>
      <c r="I1162" s="45"/>
      <c r="J1162" s="45"/>
      <c r="K1162" s="45"/>
      <c r="L1162" s="45"/>
      <c r="M1162" s="45"/>
    </row>
    <row r="1163" spans="1:13" x14ac:dyDescent="0.25">
      <c r="A1163" s="159" t="s">
        <v>2580</v>
      </c>
      <c r="B1163" s="54" t="s">
        <v>2537</v>
      </c>
      <c r="C1163" s="58" t="s">
        <v>2581</v>
      </c>
      <c r="D1163" s="56" t="str">
        <f t="shared" si="4"/>
        <v>市</v>
      </c>
      <c r="E1163" s="57">
        <v>205</v>
      </c>
      <c r="F1163" s="160" t="s">
        <v>266</v>
      </c>
      <c r="G1163" s="45"/>
      <c r="H1163" s="45"/>
      <c r="I1163" s="45"/>
      <c r="J1163" s="45"/>
      <c r="K1163" s="45"/>
      <c r="L1163" s="45"/>
      <c r="M1163" s="45"/>
    </row>
    <row r="1164" spans="1:13" x14ac:dyDescent="0.25">
      <c r="A1164" s="159" t="s">
        <v>2582</v>
      </c>
      <c r="B1164" s="54" t="s">
        <v>2537</v>
      </c>
      <c r="C1164" s="58" t="s">
        <v>2583</v>
      </c>
      <c r="D1164" s="56" t="str">
        <f t="shared" si="4"/>
        <v>市</v>
      </c>
      <c r="E1164" s="57">
        <v>282</v>
      </c>
      <c r="F1164" s="160" t="s">
        <v>266</v>
      </c>
      <c r="G1164" s="45"/>
      <c r="H1164" s="45"/>
      <c r="I1164" s="45"/>
      <c r="J1164" s="45"/>
      <c r="K1164" s="45"/>
      <c r="L1164" s="45"/>
      <c r="M1164" s="45"/>
    </row>
    <row r="1165" spans="1:13" x14ac:dyDescent="0.25">
      <c r="A1165" s="159" t="s">
        <v>2584</v>
      </c>
      <c r="B1165" s="54" t="s">
        <v>2537</v>
      </c>
      <c r="C1165" s="58" t="s">
        <v>2585</v>
      </c>
      <c r="D1165" s="56" t="str">
        <f t="shared" si="4"/>
        <v>市</v>
      </c>
      <c r="E1165" s="57">
        <v>290</v>
      </c>
      <c r="F1165" s="160" t="s">
        <v>266</v>
      </c>
      <c r="G1165" s="45"/>
      <c r="H1165" s="45"/>
      <c r="I1165" s="45"/>
      <c r="J1165" s="45"/>
      <c r="K1165" s="45"/>
      <c r="L1165" s="45"/>
      <c r="M1165" s="45"/>
    </row>
    <row r="1166" spans="1:13" x14ac:dyDescent="0.25">
      <c r="A1166" s="159" t="s">
        <v>2586</v>
      </c>
      <c r="B1166" s="54" t="s">
        <v>2537</v>
      </c>
      <c r="C1166" s="58" t="s">
        <v>2587</v>
      </c>
      <c r="D1166" s="56" t="str">
        <f t="shared" si="4"/>
        <v>市</v>
      </c>
      <c r="E1166" s="57">
        <v>228</v>
      </c>
      <c r="F1166" s="160" t="s">
        <v>266</v>
      </c>
      <c r="G1166" s="45"/>
      <c r="H1166" s="45"/>
      <c r="I1166" s="45"/>
      <c r="J1166" s="45"/>
      <c r="K1166" s="45"/>
      <c r="L1166" s="45"/>
      <c r="M1166" s="45"/>
    </row>
    <row r="1167" spans="1:13" x14ac:dyDescent="0.25">
      <c r="A1167" s="159" t="s">
        <v>2588</v>
      </c>
      <c r="B1167" s="54" t="s">
        <v>2537</v>
      </c>
      <c r="C1167" s="58" t="s">
        <v>2589</v>
      </c>
      <c r="D1167" s="56" t="str">
        <f t="shared" si="4"/>
        <v>市</v>
      </c>
      <c r="E1167" s="57">
        <v>148</v>
      </c>
      <c r="F1167" s="160" t="s">
        <v>265</v>
      </c>
      <c r="G1167" s="45"/>
      <c r="H1167" s="45"/>
      <c r="I1167" s="45"/>
      <c r="J1167" s="45"/>
      <c r="K1167" s="45"/>
      <c r="L1167" s="45"/>
      <c r="M1167" s="45"/>
    </row>
    <row r="1168" spans="1:13" x14ac:dyDescent="0.25">
      <c r="A1168" s="159" t="s">
        <v>2590</v>
      </c>
      <c r="B1168" s="54" t="s">
        <v>2537</v>
      </c>
      <c r="C1168" s="58" t="s">
        <v>2591</v>
      </c>
      <c r="D1168" s="56" t="str">
        <f t="shared" si="4"/>
        <v>市</v>
      </c>
      <c r="E1168" s="57">
        <v>179</v>
      </c>
      <c r="F1168" s="160" t="s">
        <v>265</v>
      </c>
      <c r="G1168" s="45"/>
      <c r="H1168" s="45"/>
      <c r="I1168" s="45"/>
      <c r="J1168" s="45"/>
      <c r="K1168" s="45"/>
      <c r="L1168" s="45"/>
      <c r="M1168" s="45"/>
    </row>
    <row r="1169" spans="1:13" x14ac:dyDescent="0.25">
      <c r="A1169" s="159" t="s">
        <v>2592</v>
      </c>
      <c r="B1169" s="54" t="s">
        <v>2537</v>
      </c>
      <c r="C1169" s="58" t="s">
        <v>2593</v>
      </c>
      <c r="D1169" s="56" t="str">
        <f t="shared" si="4"/>
        <v>市</v>
      </c>
      <c r="E1169" s="57">
        <v>841</v>
      </c>
      <c r="F1169" s="160" t="s">
        <v>266</v>
      </c>
      <c r="G1169" s="45"/>
      <c r="H1169" s="45"/>
      <c r="I1169" s="45"/>
      <c r="J1169" s="45"/>
      <c r="K1169" s="45"/>
      <c r="L1169" s="45"/>
      <c r="M1169" s="45"/>
    </row>
    <row r="1170" spans="1:13" x14ac:dyDescent="0.25">
      <c r="A1170" s="159" t="s">
        <v>2594</v>
      </c>
      <c r="B1170" s="54" t="s">
        <v>2537</v>
      </c>
      <c r="C1170" s="58" t="s">
        <v>2595</v>
      </c>
      <c r="D1170" s="56" t="str">
        <f t="shared" si="4"/>
        <v>市</v>
      </c>
      <c r="E1170" s="57">
        <v>156</v>
      </c>
      <c r="F1170" s="160" t="s">
        <v>265</v>
      </c>
      <c r="G1170" s="45"/>
      <c r="H1170" s="45"/>
      <c r="I1170" s="45"/>
      <c r="J1170" s="45"/>
      <c r="K1170" s="45"/>
      <c r="L1170" s="45"/>
      <c r="M1170" s="45"/>
    </row>
    <row r="1171" spans="1:13" x14ac:dyDescent="0.25">
      <c r="A1171" s="159" t="s">
        <v>2596</v>
      </c>
      <c r="B1171" s="54" t="s">
        <v>2537</v>
      </c>
      <c r="C1171" s="58" t="s">
        <v>2597</v>
      </c>
      <c r="D1171" s="56" t="str">
        <f t="shared" si="4"/>
        <v>市</v>
      </c>
      <c r="E1171" s="57">
        <v>134</v>
      </c>
      <c r="F1171" s="160" t="s">
        <v>265</v>
      </c>
      <c r="G1171" s="45"/>
      <c r="H1171" s="45"/>
      <c r="I1171" s="45"/>
      <c r="J1171" s="45"/>
      <c r="K1171" s="45"/>
      <c r="L1171" s="45"/>
      <c r="M1171" s="45"/>
    </row>
    <row r="1172" spans="1:13" x14ac:dyDescent="0.25">
      <c r="A1172" s="159" t="s">
        <v>2598</v>
      </c>
      <c r="B1172" s="54" t="s">
        <v>2537</v>
      </c>
      <c r="C1172" s="58" t="s">
        <v>2599</v>
      </c>
      <c r="D1172" s="56" t="str">
        <f t="shared" si="4"/>
        <v>市</v>
      </c>
      <c r="E1172" s="57">
        <v>159</v>
      </c>
      <c r="F1172" s="160" t="s">
        <v>265</v>
      </c>
      <c r="G1172" s="45"/>
      <c r="H1172" s="45"/>
      <c r="I1172" s="45"/>
      <c r="J1172" s="45"/>
      <c r="K1172" s="45"/>
      <c r="L1172" s="45"/>
      <c r="M1172" s="45"/>
    </row>
    <row r="1173" spans="1:13" x14ac:dyDescent="0.25">
      <c r="A1173" s="159" t="s">
        <v>2600</v>
      </c>
      <c r="B1173" s="54" t="s">
        <v>2537</v>
      </c>
      <c r="C1173" s="58" t="s">
        <v>2601</v>
      </c>
      <c r="D1173" s="56" t="str">
        <f t="shared" si="4"/>
        <v>市</v>
      </c>
      <c r="E1173" s="57">
        <v>153</v>
      </c>
      <c r="F1173" s="160" t="s">
        <v>265</v>
      </c>
      <c r="G1173" s="45"/>
      <c r="H1173" s="45"/>
      <c r="I1173" s="45"/>
      <c r="J1173" s="45"/>
      <c r="K1173" s="45"/>
      <c r="L1173" s="45"/>
      <c r="M1173" s="45"/>
    </row>
    <row r="1174" spans="1:13" x14ac:dyDescent="0.25">
      <c r="A1174" s="159" t="s">
        <v>2602</v>
      </c>
      <c r="B1174" s="54" t="s">
        <v>2537</v>
      </c>
      <c r="C1174" s="58" t="s">
        <v>2603</v>
      </c>
      <c r="D1174" s="56" t="str">
        <f t="shared" si="4"/>
        <v>市</v>
      </c>
      <c r="E1174" s="57">
        <v>141</v>
      </c>
      <c r="F1174" s="160" t="s">
        <v>265</v>
      </c>
      <c r="G1174" s="45"/>
      <c r="H1174" s="45"/>
      <c r="I1174" s="45"/>
      <c r="J1174" s="45"/>
      <c r="K1174" s="45"/>
      <c r="L1174" s="45"/>
      <c r="M1174" s="45"/>
    </row>
    <row r="1175" spans="1:13" x14ac:dyDescent="0.25">
      <c r="A1175" s="159" t="s">
        <v>2604</v>
      </c>
      <c r="B1175" s="54" t="s">
        <v>2537</v>
      </c>
      <c r="C1175" s="58" t="s">
        <v>2605</v>
      </c>
      <c r="D1175" s="56" t="str">
        <f t="shared" si="4"/>
        <v>町</v>
      </c>
      <c r="E1175" s="57">
        <v>85</v>
      </c>
      <c r="F1175" s="160" t="s">
        <v>264</v>
      </c>
      <c r="G1175" s="45"/>
      <c r="H1175" s="45"/>
      <c r="I1175" s="45"/>
      <c r="J1175" s="45"/>
      <c r="K1175" s="45"/>
      <c r="L1175" s="45"/>
      <c r="M1175" s="45"/>
    </row>
    <row r="1176" spans="1:13" x14ac:dyDescent="0.25">
      <c r="A1176" s="159" t="s">
        <v>2606</v>
      </c>
      <c r="B1176" s="54" t="s">
        <v>2537</v>
      </c>
      <c r="C1176" s="58" t="s">
        <v>2607</v>
      </c>
      <c r="D1176" s="56" t="str">
        <f t="shared" si="4"/>
        <v>町</v>
      </c>
      <c r="E1176" s="57">
        <v>65</v>
      </c>
      <c r="F1176" s="160" t="s">
        <v>264</v>
      </c>
      <c r="G1176" s="45"/>
      <c r="H1176" s="45"/>
      <c r="I1176" s="45"/>
      <c r="J1176" s="45"/>
      <c r="K1176" s="45"/>
      <c r="L1176" s="45"/>
      <c r="M1176" s="45"/>
    </row>
    <row r="1177" spans="1:13" x14ac:dyDescent="0.25">
      <c r="A1177" s="159" t="s">
        <v>2608</v>
      </c>
      <c r="B1177" s="54" t="s">
        <v>2537</v>
      </c>
      <c r="C1177" s="58" t="s">
        <v>2609</v>
      </c>
      <c r="D1177" s="56" t="str">
        <f t="shared" si="4"/>
        <v>町</v>
      </c>
      <c r="E1177" s="57">
        <v>44</v>
      </c>
      <c r="F1177" s="160" t="s">
        <v>264</v>
      </c>
      <c r="G1177" s="45"/>
      <c r="H1177" s="45"/>
      <c r="I1177" s="45"/>
      <c r="J1177" s="45"/>
      <c r="K1177" s="45"/>
      <c r="L1177" s="45"/>
      <c r="M1177" s="45"/>
    </row>
    <row r="1178" spans="1:13" x14ac:dyDescent="0.25">
      <c r="A1178" s="159" t="s">
        <v>2610</v>
      </c>
      <c r="B1178" s="54" t="s">
        <v>2537</v>
      </c>
      <c r="C1178" s="58" t="s">
        <v>2611</v>
      </c>
      <c r="D1178" s="56" t="str">
        <f t="shared" si="4"/>
        <v>町</v>
      </c>
      <c r="E1178" s="57">
        <v>57</v>
      </c>
      <c r="F1178" s="160" t="s">
        <v>264</v>
      </c>
      <c r="G1178" s="45"/>
      <c r="H1178" s="45"/>
      <c r="I1178" s="45"/>
      <c r="J1178" s="45"/>
      <c r="K1178" s="45"/>
      <c r="L1178" s="45"/>
      <c r="M1178" s="45"/>
    </row>
    <row r="1179" spans="1:13" x14ac:dyDescent="0.25">
      <c r="A1179" s="159" t="s">
        <v>2612</v>
      </c>
      <c r="B1179" s="54" t="s">
        <v>2537</v>
      </c>
      <c r="C1179" s="58" t="s">
        <v>2613</v>
      </c>
      <c r="D1179" s="56" t="str">
        <f t="shared" si="4"/>
        <v>町</v>
      </c>
      <c r="E1179" s="57">
        <v>137</v>
      </c>
      <c r="F1179" s="160" t="s">
        <v>265</v>
      </c>
      <c r="G1179" s="45"/>
      <c r="H1179" s="45"/>
      <c r="I1179" s="45"/>
      <c r="J1179" s="45"/>
      <c r="K1179" s="45"/>
      <c r="L1179" s="45"/>
      <c r="M1179" s="45"/>
    </row>
    <row r="1180" spans="1:13" x14ac:dyDescent="0.25">
      <c r="A1180" s="159" t="s">
        <v>2614</v>
      </c>
      <c r="B1180" s="54" t="s">
        <v>2537</v>
      </c>
      <c r="C1180" s="58" t="s">
        <v>2615</v>
      </c>
      <c r="D1180" s="56" t="str">
        <f t="shared" si="4"/>
        <v>町</v>
      </c>
      <c r="E1180" s="57">
        <v>50</v>
      </c>
      <c r="F1180" s="160" t="s">
        <v>264</v>
      </c>
      <c r="G1180" s="45"/>
      <c r="H1180" s="45"/>
      <c r="I1180" s="45"/>
      <c r="J1180" s="45"/>
      <c r="K1180" s="45"/>
      <c r="L1180" s="45"/>
      <c r="M1180" s="45"/>
    </row>
    <row r="1181" spans="1:13" x14ac:dyDescent="0.25">
      <c r="A1181" s="159" t="s">
        <v>2616</v>
      </c>
      <c r="B1181" s="54" t="s">
        <v>2537</v>
      </c>
      <c r="C1181" s="58" t="s">
        <v>2617</v>
      </c>
      <c r="D1181" s="56" t="str">
        <f t="shared" si="4"/>
        <v>町</v>
      </c>
      <c r="E1181" s="57">
        <v>74</v>
      </c>
      <c r="F1181" s="160" t="s">
        <v>264</v>
      </c>
      <c r="G1181" s="45"/>
      <c r="H1181" s="45"/>
      <c r="I1181" s="45"/>
      <c r="J1181" s="45"/>
      <c r="K1181" s="45"/>
      <c r="L1181" s="45"/>
      <c r="M1181" s="45"/>
    </row>
    <row r="1182" spans="1:13" x14ac:dyDescent="0.25">
      <c r="A1182" s="159" t="s">
        <v>2618</v>
      </c>
      <c r="B1182" s="54" t="s">
        <v>2537</v>
      </c>
      <c r="C1182" s="58" t="s">
        <v>2619</v>
      </c>
      <c r="D1182" s="56" t="str">
        <f t="shared" si="4"/>
        <v>町</v>
      </c>
      <c r="E1182" s="57">
        <v>57</v>
      </c>
      <c r="F1182" s="160" t="s">
        <v>264</v>
      </c>
      <c r="G1182" s="45"/>
      <c r="H1182" s="45"/>
      <c r="I1182" s="45"/>
      <c r="J1182" s="45"/>
      <c r="K1182" s="45"/>
      <c r="L1182" s="45"/>
      <c r="M1182" s="45"/>
    </row>
    <row r="1183" spans="1:13" x14ac:dyDescent="0.25">
      <c r="A1183" s="159" t="s">
        <v>2620</v>
      </c>
      <c r="B1183" s="54" t="s">
        <v>2537</v>
      </c>
      <c r="C1183" s="58" t="s">
        <v>2621</v>
      </c>
      <c r="D1183" s="56" t="str">
        <f t="shared" si="4"/>
        <v>町</v>
      </c>
      <c r="E1183" s="57">
        <v>63</v>
      </c>
      <c r="F1183" s="160" t="s">
        <v>264</v>
      </c>
      <c r="G1183" s="45"/>
      <c r="H1183" s="45"/>
      <c r="I1183" s="45"/>
      <c r="J1183" s="45"/>
      <c r="K1183" s="45"/>
      <c r="L1183" s="45"/>
      <c r="M1183" s="45"/>
    </row>
    <row r="1184" spans="1:13" x14ac:dyDescent="0.25">
      <c r="A1184" s="159" t="s">
        <v>2622</v>
      </c>
      <c r="B1184" s="54" t="s">
        <v>2537</v>
      </c>
      <c r="C1184" s="58" t="s">
        <v>2623</v>
      </c>
      <c r="D1184" s="56" t="str">
        <f t="shared" si="4"/>
        <v>村</v>
      </c>
      <c r="E1184" s="57">
        <v>52</v>
      </c>
      <c r="F1184" s="160" t="s">
        <v>264</v>
      </c>
      <c r="G1184" s="45"/>
      <c r="H1184" s="45"/>
      <c r="I1184" s="45"/>
      <c r="J1184" s="45"/>
      <c r="K1184" s="45"/>
      <c r="L1184" s="45"/>
      <c r="M1184" s="45"/>
    </row>
    <row r="1185" spans="1:13" x14ac:dyDescent="0.25">
      <c r="A1185" s="161" t="s">
        <v>2624</v>
      </c>
      <c r="B1185" s="61" t="s">
        <v>2625</v>
      </c>
      <c r="C1185" s="55" t="s">
        <v>2625</v>
      </c>
      <c r="D1185" s="56" t="str">
        <f t="shared" si="4"/>
        <v>県</v>
      </c>
      <c r="E1185" s="57">
        <v>4580</v>
      </c>
      <c r="F1185" s="157" t="s">
        <v>267</v>
      </c>
      <c r="G1185" s="45"/>
      <c r="H1185" s="45"/>
      <c r="I1185" s="45"/>
      <c r="J1185" s="45"/>
      <c r="K1185" s="45"/>
      <c r="L1185" s="45"/>
      <c r="M1185" s="45"/>
    </row>
    <row r="1186" spans="1:13" x14ac:dyDescent="0.25">
      <c r="A1186" s="161" t="s">
        <v>2626</v>
      </c>
      <c r="B1186" s="61" t="s">
        <v>2625</v>
      </c>
      <c r="C1186" s="55" t="s">
        <v>2627</v>
      </c>
      <c r="D1186" s="56" t="str">
        <f t="shared" si="4"/>
        <v>市</v>
      </c>
      <c r="E1186" s="57">
        <v>3553</v>
      </c>
      <c r="F1186" s="157" t="s">
        <v>267</v>
      </c>
      <c r="G1186" s="45"/>
      <c r="H1186" s="45"/>
      <c r="I1186" s="45"/>
      <c r="J1186" s="45"/>
      <c r="K1186" s="45"/>
      <c r="L1186" s="45"/>
      <c r="M1186" s="45"/>
    </row>
    <row r="1187" spans="1:13" x14ac:dyDescent="0.25">
      <c r="A1187" s="159" t="s">
        <v>2628</v>
      </c>
      <c r="B1187" s="54" t="s">
        <v>2625</v>
      </c>
      <c r="C1187" s="58" t="s">
        <v>2629</v>
      </c>
      <c r="D1187" s="56" t="str">
        <f t="shared" si="4"/>
        <v>市</v>
      </c>
      <c r="E1187" s="57">
        <v>1303</v>
      </c>
      <c r="F1187" s="157" t="s">
        <v>267</v>
      </c>
      <c r="G1187" s="45"/>
      <c r="H1187" s="45"/>
      <c r="I1187" s="45"/>
      <c r="J1187" s="45"/>
      <c r="K1187" s="45"/>
      <c r="L1187" s="45"/>
      <c r="M1187" s="45"/>
    </row>
    <row r="1188" spans="1:13" x14ac:dyDescent="0.25">
      <c r="A1188" s="159" t="s">
        <v>2630</v>
      </c>
      <c r="B1188" s="54" t="s">
        <v>2625</v>
      </c>
      <c r="C1188" s="58" t="s">
        <v>2631</v>
      </c>
      <c r="D1188" s="56" t="str">
        <f t="shared" si="4"/>
        <v>市</v>
      </c>
      <c r="E1188" s="57">
        <v>870</v>
      </c>
      <c r="F1188" s="160" t="s">
        <v>266</v>
      </c>
      <c r="G1188" s="45"/>
      <c r="H1188" s="45"/>
      <c r="I1188" s="45"/>
      <c r="J1188" s="45"/>
      <c r="K1188" s="45"/>
      <c r="L1188" s="45"/>
      <c r="M1188" s="45"/>
    </row>
    <row r="1189" spans="1:13" x14ac:dyDescent="0.25">
      <c r="A1189" s="159" t="s">
        <v>2632</v>
      </c>
      <c r="B1189" s="54" t="s">
        <v>2625</v>
      </c>
      <c r="C1189" s="58" t="s">
        <v>2633</v>
      </c>
      <c r="D1189" s="56" t="str">
        <f t="shared" si="4"/>
        <v>市</v>
      </c>
      <c r="E1189" s="57">
        <v>622</v>
      </c>
      <c r="F1189" s="160" t="s">
        <v>266</v>
      </c>
      <c r="G1189" s="45"/>
      <c r="H1189" s="45"/>
      <c r="I1189" s="45"/>
      <c r="J1189" s="45"/>
      <c r="K1189" s="45"/>
      <c r="L1189" s="45"/>
      <c r="M1189" s="45"/>
    </row>
    <row r="1190" spans="1:13" x14ac:dyDescent="0.25">
      <c r="A1190" s="159" t="s">
        <v>2634</v>
      </c>
      <c r="B1190" s="54" t="s">
        <v>2625</v>
      </c>
      <c r="C1190" s="58" t="s">
        <v>2635</v>
      </c>
      <c r="D1190" s="56" t="str">
        <f t="shared" si="4"/>
        <v>市</v>
      </c>
      <c r="E1190" s="57">
        <v>1040</v>
      </c>
      <c r="F1190" s="157" t="s">
        <v>267</v>
      </c>
      <c r="G1190" s="45"/>
      <c r="H1190" s="45"/>
      <c r="I1190" s="45"/>
      <c r="J1190" s="45"/>
      <c r="K1190" s="45"/>
      <c r="L1190" s="45"/>
      <c r="M1190" s="45"/>
    </row>
    <row r="1191" spans="1:13" x14ac:dyDescent="0.25">
      <c r="A1191" s="159" t="s">
        <v>2636</v>
      </c>
      <c r="B1191" s="54" t="s">
        <v>2625</v>
      </c>
      <c r="C1191" s="58" t="s">
        <v>2637</v>
      </c>
      <c r="D1191" s="56" t="str">
        <f t="shared" si="4"/>
        <v>市</v>
      </c>
      <c r="E1191" s="57">
        <v>182</v>
      </c>
      <c r="F1191" s="160" t="s">
        <v>265</v>
      </c>
      <c r="G1191" s="45"/>
      <c r="H1191" s="45"/>
      <c r="I1191" s="45"/>
      <c r="J1191" s="45"/>
      <c r="K1191" s="45"/>
      <c r="L1191" s="45"/>
      <c r="M1191" s="45"/>
    </row>
    <row r="1192" spans="1:13" x14ac:dyDescent="0.25">
      <c r="A1192" s="159" t="s">
        <v>2638</v>
      </c>
      <c r="B1192" s="54" t="s">
        <v>2625</v>
      </c>
      <c r="C1192" s="58" t="s">
        <v>2639</v>
      </c>
      <c r="D1192" s="56" t="str">
        <f t="shared" si="4"/>
        <v>市</v>
      </c>
      <c r="E1192" s="57">
        <v>227</v>
      </c>
      <c r="F1192" s="160" t="s">
        <v>266</v>
      </c>
      <c r="G1192" s="45"/>
      <c r="H1192" s="45"/>
      <c r="I1192" s="45"/>
      <c r="J1192" s="45"/>
      <c r="K1192" s="45"/>
      <c r="L1192" s="45"/>
      <c r="M1192" s="45"/>
    </row>
    <row r="1193" spans="1:13" x14ac:dyDescent="0.25">
      <c r="A1193" s="159" t="s">
        <v>2640</v>
      </c>
      <c r="B1193" s="54" t="s">
        <v>2625</v>
      </c>
      <c r="C1193" s="58" t="s">
        <v>2641</v>
      </c>
      <c r="D1193" s="56" t="str">
        <f t="shared" si="4"/>
        <v>市</v>
      </c>
      <c r="E1193" s="57">
        <v>455</v>
      </c>
      <c r="F1193" s="160" t="s">
        <v>266</v>
      </c>
      <c r="G1193" s="45"/>
      <c r="H1193" s="45"/>
      <c r="I1193" s="45"/>
      <c r="J1193" s="45"/>
      <c r="K1193" s="45"/>
      <c r="L1193" s="45"/>
      <c r="M1193" s="45"/>
    </row>
    <row r="1194" spans="1:13" x14ac:dyDescent="0.25">
      <c r="A1194" s="159" t="s">
        <v>2642</v>
      </c>
      <c r="B1194" s="54" t="s">
        <v>2625</v>
      </c>
      <c r="C1194" s="58" t="s">
        <v>2643</v>
      </c>
      <c r="D1194" s="56" t="str">
        <f t="shared" si="4"/>
        <v>市</v>
      </c>
      <c r="E1194" s="57">
        <v>104</v>
      </c>
      <c r="F1194" s="160" t="s">
        <v>265</v>
      </c>
      <c r="G1194" s="45"/>
      <c r="H1194" s="45"/>
      <c r="I1194" s="45"/>
      <c r="J1194" s="45"/>
      <c r="K1194" s="45"/>
      <c r="L1194" s="45"/>
      <c r="M1194" s="45"/>
    </row>
    <row r="1195" spans="1:13" x14ac:dyDescent="0.25">
      <c r="A1195" s="159" t="s">
        <v>2644</v>
      </c>
      <c r="B1195" s="54" t="s">
        <v>2625</v>
      </c>
      <c r="C1195" s="58" t="s">
        <v>2645</v>
      </c>
      <c r="D1195" s="56" t="str">
        <f t="shared" si="4"/>
        <v>市</v>
      </c>
      <c r="E1195" s="57">
        <v>376</v>
      </c>
      <c r="F1195" s="160" t="s">
        <v>266</v>
      </c>
      <c r="G1195" s="45"/>
      <c r="H1195" s="45"/>
      <c r="I1195" s="45"/>
      <c r="J1195" s="45"/>
      <c r="K1195" s="45"/>
      <c r="L1195" s="45"/>
      <c r="M1195" s="45"/>
    </row>
    <row r="1196" spans="1:13" x14ac:dyDescent="0.25">
      <c r="A1196" s="159" t="s">
        <v>2646</v>
      </c>
      <c r="B1196" s="54" t="s">
        <v>2625</v>
      </c>
      <c r="C1196" s="58" t="s">
        <v>2647</v>
      </c>
      <c r="D1196" s="56" t="str">
        <f t="shared" si="4"/>
        <v>市</v>
      </c>
      <c r="E1196" s="57">
        <v>619</v>
      </c>
      <c r="F1196" s="160" t="s">
        <v>266</v>
      </c>
      <c r="G1196" s="45"/>
      <c r="H1196" s="45"/>
      <c r="I1196" s="45"/>
      <c r="J1196" s="45"/>
      <c r="K1196" s="45"/>
      <c r="L1196" s="45"/>
      <c r="M1196" s="45"/>
    </row>
    <row r="1197" spans="1:13" x14ac:dyDescent="0.25">
      <c r="A1197" s="159" t="s">
        <v>2648</v>
      </c>
      <c r="B1197" s="54" t="s">
        <v>2625</v>
      </c>
      <c r="C1197" s="58" t="s">
        <v>2649</v>
      </c>
      <c r="D1197" s="56" t="str">
        <f t="shared" si="4"/>
        <v>市</v>
      </c>
      <c r="E1197" s="57">
        <v>137</v>
      </c>
      <c r="F1197" s="160" t="s">
        <v>265</v>
      </c>
      <c r="G1197" s="45"/>
      <c r="H1197" s="45"/>
      <c r="I1197" s="45"/>
      <c r="J1197" s="45"/>
      <c r="K1197" s="45"/>
      <c r="L1197" s="45"/>
      <c r="M1197" s="45"/>
    </row>
    <row r="1198" spans="1:13" x14ac:dyDescent="0.25">
      <c r="A1198" s="159" t="s">
        <v>2650</v>
      </c>
      <c r="B1198" s="54" t="s">
        <v>2625</v>
      </c>
      <c r="C1198" s="58" t="s">
        <v>2651</v>
      </c>
      <c r="D1198" s="56" t="str">
        <f t="shared" si="4"/>
        <v>市</v>
      </c>
      <c r="E1198" s="57">
        <v>138</v>
      </c>
      <c r="F1198" s="160" t="s">
        <v>265</v>
      </c>
      <c r="G1198" s="45"/>
      <c r="H1198" s="45"/>
      <c r="I1198" s="45"/>
      <c r="J1198" s="45"/>
      <c r="K1198" s="45"/>
      <c r="L1198" s="45"/>
      <c r="M1198" s="45"/>
    </row>
    <row r="1199" spans="1:13" x14ac:dyDescent="0.25">
      <c r="A1199" s="159" t="s">
        <v>2652</v>
      </c>
      <c r="B1199" s="54" t="s">
        <v>2625</v>
      </c>
      <c r="C1199" s="58" t="s">
        <v>2653</v>
      </c>
      <c r="D1199" s="56" t="str">
        <f t="shared" si="4"/>
        <v>市</v>
      </c>
      <c r="E1199" s="57">
        <v>500</v>
      </c>
      <c r="F1199" s="160" t="s">
        <v>266</v>
      </c>
      <c r="G1199" s="45"/>
      <c r="H1199" s="45"/>
      <c r="I1199" s="45"/>
      <c r="J1199" s="45"/>
      <c r="K1199" s="45"/>
      <c r="L1199" s="45"/>
      <c r="M1199" s="45"/>
    </row>
    <row r="1200" spans="1:13" x14ac:dyDescent="0.25">
      <c r="A1200" s="159" t="s">
        <v>2654</v>
      </c>
      <c r="B1200" s="54" t="s">
        <v>2625</v>
      </c>
      <c r="C1200" s="58" t="s">
        <v>2655</v>
      </c>
      <c r="D1200" s="56" t="str">
        <f t="shared" si="4"/>
        <v>市</v>
      </c>
      <c r="E1200" s="57">
        <v>204</v>
      </c>
      <c r="F1200" s="160" t="s">
        <v>266</v>
      </c>
      <c r="G1200" s="45"/>
      <c r="H1200" s="45"/>
      <c r="I1200" s="45"/>
      <c r="J1200" s="45"/>
      <c r="K1200" s="45"/>
      <c r="L1200" s="45"/>
      <c r="M1200" s="45"/>
    </row>
    <row r="1201" spans="1:13" x14ac:dyDescent="0.25">
      <c r="A1201" s="159" t="s">
        <v>2656</v>
      </c>
      <c r="B1201" s="54" t="s">
        <v>2625</v>
      </c>
      <c r="C1201" s="58" t="s">
        <v>2657</v>
      </c>
      <c r="D1201" s="56" t="str">
        <f t="shared" si="4"/>
        <v>市</v>
      </c>
      <c r="E1201" s="57">
        <v>247</v>
      </c>
      <c r="F1201" s="160" t="s">
        <v>266</v>
      </c>
      <c r="G1201" s="45"/>
      <c r="H1201" s="45"/>
      <c r="I1201" s="45"/>
      <c r="J1201" s="45"/>
      <c r="K1201" s="45"/>
      <c r="L1201" s="45"/>
      <c r="M1201" s="45"/>
    </row>
    <row r="1202" spans="1:13" x14ac:dyDescent="0.25">
      <c r="A1202" s="159" t="s">
        <v>2658</v>
      </c>
      <c r="B1202" s="54" t="s">
        <v>2625</v>
      </c>
      <c r="C1202" s="58" t="s">
        <v>2659</v>
      </c>
      <c r="D1202" s="56" t="str">
        <f t="shared" si="4"/>
        <v>市</v>
      </c>
      <c r="E1202" s="57">
        <v>331</v>
      </c>
      <c r="F1202" s="160" t="s">
        <v>266</v>
      </c>
      <c r="G1202" s="45"/>
      <c r="H1202" s="45"/>
      <c r="I1202" s="45"/>
      <c r="J1202" s="45"/>
      <c r="K1202" s="45"/>
      <c r="L1202" s="45"/>
      <c r="M1202" s="45"/>
    </row>
    <row r="1203" spans="1:13" x14ac:dyDescent="0.25">
      <c r="A1203" s="159" t="s">
        <v>2660</v>
      </c>
      <c r="B1203" s="54" t="s">
        <v>2625</v>
      </c>
      <c r="C1203" s="58" t="s">
        <v>2661</v>
      </c>
      <c r="D1203" s="56" t="str">
        <f t="shared" si="4"/>
        <v>市</v>
      </c>
      <c r="E1203" s="57">
        <v>137</v>
      </c>
      <c r="F1203" s="160" t="s">
        <v>265</v>
      </c>
      <c r="G1203" s="45"/>
      <c r="H1203" s="45"/>
      <c r="I1203" s="45"/>
      <c r="J1203" s="45"/>
      <c r="K1203" s="45"/>
      <c r="L1203" s="45"/>
      <c r="M1203" s="45"/>
    </row>
    <row r="1204" spans="1:13" x14ac:dyDescent="0.25">
      <c r="A1204" s="159" t="s">
        <v>2662</v>
      </c>
      <c r="B1204" s="54" t="s">
        <v>2625</v>
      </c>
      <c r="C1204" s="58" t="s">
        <v>2663</v>
      </c>
      <c r="D1204" s="56" t="str">
        <f t="shared" si="4"/>
        <v>市</v>
      </c>
      <c r="E1204" s="57">
        <v>326</v>
      </c>
      <c r="F1204" s="160" t="s">
        <v>266</v>
      </c>
      <c r="G1204" s="45"/>
      <c r="H1204" s="45"/>
      <c r="I1204" s="45"/>
      <c r="J1204" s="45"/>
      <c r="K1204" s="45"/>
      <c r="L1204" s="45"/>
      <c r="M1204" s="45"/>
    </row>
    <row r="1205" spans="1:13" x14ac:dyDescent="0.25">
      <c r="A1205" s="159" t="s">
        <v>2664</v>
      </c>
      <c r="B1205" s="54" t="s">
        <v>2625</v>
      </c>
      <c r="C1205" s="58" t="s">
        <v>2665</v>
      </c>
      <c r="D1205" s="56" t="str">
        <f t="shared" si="4"/>
        <v>市</v>
      </c>
      <c r="E1205" s="57">
        <v>143</v>
      </c>
      <c r="F1205" s="160" t="s">
        <v>265</v>
      </c>
      <c r="G1205" s="45"/>
      <c r="H1205" s="45"/>
      <c r="I1205" s="45"/>
      <c r="J1205" s="45"/>
      <c r="K1205" s="45"/>
      <c r="L1205" s="45"/>
      <c r="M1205" s="45"/>
    </row>
    <row r="1206" spans="1:13" x14ac:dyDescent="0.25">
      <c r="A1206" s="159" t="s">
        <v>2666</v>
      </c>
      <c r="B1206" s="54" t="s">
        <v>2625</v>
      </c>
      <c r="C1206" s="58" t="s">
        <v>2667</v>
      </c>
      <c r="D1206" s="56" t="str">
        <f t="shared" si="4"/>
        <v>市</v>
      </c>
      <c r="E1206" s="57">
        <v>172</v>
      </c>
      <c r="F1206" s="160" t="s">
        <v>265</v>
      </c>
      <c r="G1206" s="45"/>
      <c r="H1206" s="45"/>
      <c r="I1206" s="45"/>
      <c r="J1206" s="45"/>
      <c r="K1206" s="45"/>
      <c r="L1206" s="45"/>
      <c r="M1206" s="45"/>
    </row>
    <row r="1207" spans="1:13" x14ac:dyDescent="0.25">
      <c r="A1207" s="159" t="s">
        <v>2668</v>
      </c>
      <c r="B1207" s="54" t="s">
        <v>2625</v>
      </c>
      <c r="C1207" s="58" t="s">
        <v>2669</v>
      </c>
      <c r="D1207" s="56" t="str">
        <f t="shared" si="4"/>
        <v>市</v>
      </c>
      <c r="E1207" s="57">
        <v>136</v>
      </c>
      <c r="F1207" s="160" t="s">
        <v>265</v>
      </c>
      <c r="G1207" s="45"/>
      <c r="H1207" s="45"/>
      <c r="I1207" s="45"/>
      <c r="J1207" s="45"/>
      <c r="K1207" s="45"/>
      <c r="L1207" s="45"/>
      <c r="M1207" s="45"/>
    </row>
    <row r="1208" spans="1:13" x14ac:dyDescent="0.25">
      <c r="A1208" s="159" t="s">
        <v>2670</v>
      </c>
      <c r="B1208" s="54" t="s">
        <v>2625</v>
      </c>
      <c r="C1208" s="58" t="s">
        <v>2671</v>
      </c>
      <c r="D1208" s="56" t="str">
        <f t="shared" si="4"/>
        <v>市</v>
      </c>
      <c r="E1208" s="57">
        <v>257</v>
      </c>
      <c r="F1208" s="160" t="s">
        <v>266</v>
      </c>
      <c r="G1208" s="45"/>
      <c r="H1208" s="45"/>
      <c r="I1208" s="45"/>
      <c r="J1208" s="45"/>
      <c r="K1208" s="45"/>
      <c r="L1208" s="45"/>
      <c r="M1208" s="45"/>
    </row>
    <row r="1209" spans="1:13" x14ac:dyDescent="0.25">
      <c r="A1209" s="159" t="s">
        <v>2672</v>
      </c>
      <c r="B1209" s="54" t="s">
        <v>2625</v>
      </c>
      <c r="C1209" s="58" t="s">
        <v>2673</v>
      </c>
      <c r="D1209" s="56" t="str">
        <f t="shared" si="4"/>
        <v>市</v>
      </c>
      <c r="E1209" s="57">
        <v>229</v>
      </c>
      <c r="F1209" s="160" t="s">
        <v>266</v>
      </c>
      <c r="G1209" s="45"/>
      <c r="H1209" s="45"/>
      <c r="I1209" s="45"/>
      <c r="J1209" s="45"/>
      <c r="K1209" s="45"/>
      <c r="L1209" s="45"/>
      <c r="M1209" s="45"/>
    </row>
    <row r="1210" spans="1:13" x14ac:dyDescent="0.25">
      <c r="A1210" s="159" t="s">
        <v>2674</v>
      </c>
      <c r="B1210" s="54" t="s">
        <v>2625</v>
      </c>
      <c r="C1210" s="58" t="s">
        <v>2675</v>
      </c>
      <c r="D1210" s="56" t="str">
        <f t="shared" si="4"/>
        <v>市</v>
      </c>
      <c r="E1210" s="57">
        <v>176</v>
      </c>
      <c r="F1210" s="160" t="s">
        <v>265</v>
      </c>
      <c r="G1210" s="45"/>
      <c r="H1210" s="45"/>
      <c r="I1210" s="45"/>
      <c r="J1210" s="45"/>
      <c r="K1210" s="45"/>
      <c r="L1210" s="45"/>
      <c r="M1210" s="45"/>
    </row>
    <row r="1211" spans="1:13" x14ac:dyDescent="0.25">
      <c r="A1211" s="159" t="s">
        <v>2676</v>
      </c>
      <c r="B1211" s="54" t="s">
        <v>2625</v>
      </c>
      <c r="C1211" s="58" t="s">
        <v>2677</v>
      </c>
      <c r="D1211" s="56" t="str">
        <f t="shared" si="4"/>
        <v>市</v>
      </c>
      <c r="E1211" s="57">
        <v>195</v>
      </c>
      <c r="F1211" s="160" t="s">
        <v>265</v>
      </c>
      <c r="G1211" s="45"/>
      <c r="H1211" s="45"/>
      <c r="I1211" s="45"/>
      <c r="J1211" s="45"/>
      <c r="K1211" s="45"/>
      <c r="L1211" s="45"/>
      <c r="M1211" s="45"/>
    </row>
    <row r="1212" spans="1:13" x14ac:dyDescent="0.25">
      <c r="A1212" s="159" t="s">
        <v>2678</v>
      </c>
      <c r="B1212" s="54" t="s">
        <v>2625</v>
      </c>
      <c r="C1212" s="58" t="s">
        <v>2679</v>
      </c>
      <c r="D1212" s="56" t="str">
        <f t="shared" si="4"/>
        <v>市</v>
      </c>
      <c r="E1212" s="57">
        <v>204</v>
      </c>
      <c r="F1212" s="160" t="s">
        <v>266</v>
      </c>
      <c r="G1212" s="45"/>
      <c r="H1212" s="45"/>
      <c r="I1212" s="45"/>
      <c r="J1212" s="45"/>
      <c r="K1212" s="45"/>
      <c r="L1212" s="45"/>
      <c r="M1212" s="45"/>
    </row>
    <row r="1213" spans="1:13" x14ac:dyDescent="0.25">
      <c r="A1213" s="159" t="s">
        <v>2680</v>
      </c>
      <c r="B1213" s="54" t="s">
        <v>2625</v>
      </c>
      <c r="C1213" s="58" t="s">
        <v>2681</v>
      </c>
      <c r="D1213" s="56" t="str">
        <f t="shared" si="4"/>
        <v>市</v>
      </c>
      <c r="E1213" s="57">
        <v>146</v>
      </c>
      <c r="F1213" s="160" t="s">
        <v>265</v>
      </c>
      <c r="G1213" s="45"/>
      <c r="H1213" s="45"/>
      <c r="I1213" s="45"/>
      <c r="J1213" s="45"/>
      <c r="K1213" s="45"/>
      <c r="L1213" s="45"/>
      <c r="M1213" s="45"/>
    </row>
    <row r="1214" spans="1:13" x14ac:dyDescent="0.25">
      <c r="A1214" s="159" t="s">
        <v>2682</v>
      </c>
      <c r="B1214" s="54" t="s">
        <v>2625</v>
      </c>
      <c r="C1214" s="58" t="s">
        <v>2683</v>
      </c>
      <c r="D1214" s="56" t="str">
        <f t="shared" si="4"/>
        <v>市</v>
      </c>
      <c r="E1214" s="57">
        <v>221</v>
      </c>
      <c r="F1214" s="160" t="s">
        <v>266</v>
      </c>
      <c r="G1214" s="45"/>
      <c r="H1214" s="45"/>
      <c r="I1214" s="45"/>
      <c r="J1214" s="45"/>
      <c r="K1214" s="45"/>
      <c r="L1214" s="45"/>
      <c r="M1214" s="45"/>
    </row>
    <row r="1215" spans="1:13" x14ac:dyDescent="0.25">
      <c r="A1215" s="159" t="s">
        <v>2684</v>
      </c>
      <c r="B1215" s="54" t="s">
        <v>2625</v>
      </c>
      <c r="C1215" s="58" t="s">
        <v>2685</v>
      </c>
      <c r="D1215" s="56" t="str">
        <f t="shared" si="4"/>
        <v>町</v>
      </c>
      <c r="E1215" s="57">
        <v>105</v>
      </c>
      <c r="F1215" s="160" t="s">
        <v>265</v>
      </c>
      <c r="G1215" s="45"/>
      <c r="H1215" s="45"/>
      <c r="I1215" s="45"/>
      <c r="J1215" s="45"/>
      <c r="K1215" s="45"/>
      <c r="L1215" s="45"/>
      <c r="M1215" s="45"/>
    </row>
    <row r="1216" spans="1:13" x14ac:dyDescent="0.25">
      <c r="A1216" s="159" t="s">
        <v>2686</v>
      </c>
      <c r="B1216" s="54" t="s">
        <v>2625</v>
      </c>
      <c r="C1216" s="58" t="s">
        <v>2687</v>
      </c>
      <c r="D1216" s="56" t="str">
        <f t="shared" si="4"/>
        <v>町</v>
      </c>
      <c r="E1216" s="57">
        <v>113</v>
      </c>
      <c r="F1216" s="160" t="s">
        <v>265</v>
      </c>
      <c r="G1216" s="45"/>
      <c r="H1216" s="45"/>
      <c r="I1216" s="45"/>
      <c r="J1216" s="45"/>
      <c r="K1216" s="45"/>
      <c r="L1216" s="45"/>
      <c r="M1216" s="45"/>
    </row>
    <row r="1217" spans="1:13" x14ac:dyDescent="0.25">
      <c r="A1217" s="159" t="s">
        <v>2688</v>
      </c>
      <c r="B1217" s="54" t="s">
        <v>2625</v>
      </c>
      <c r="C1217" s="58" t="s">
        <v>2689</v>
      </c>
      <c r="D1217" s="56" t="str">
        <f t="shared" si="4"/>
        <v>町</v>
      </c>
      <c r="E1217" s="57">
        <v>73</v>
      </c>
      <c r="F1217" s="160" t="s">
        <v>264</v>
      </c>
      <c r="G1217" s="45"/>
      <c r="H1217" s="45"/>
      <c r="I1217" s="45"/>
      <c r="J1217" s="45"/>
      <c r="K1217" s="45"/>
      <c r="L1217" s="45"/>
      <c r="M1217" s="45"/>
    </row>
    <row r="1218" spans="1:13" x14ac:dyDescent="0.25">
      <c r="A1218" s="159" t="s">
        <v>2690</v>
      </c>
      <c r="B1218" s="54" t="s">
        <v>2625</v>
      </c>
      <c r="C1218" s="58" t="s">
        <v>2691</v>
      </c>
      <c r="D1218" s="56" t="str">
        <f t="shared" si="4"/>
        <v>町</v>
      </c>
      <c r="E1218" s="57">
        <v>74</v>
      </c>
      <c r="F1218" s="160" t="s">
        <v>264</v>
      </c>
      <c r="G1218" s="45"/>
      <c r="H1218" s="45"/>
      <c r="I1218" s="45"/>
      <c r="J1218" s="45"/>
      <c r="K1218" s="45"/>
      <c r="L1218" s="45"/>
      <c r="M1218" s="45"/>
    </row>
    <row r="1219" spans="1:13" x14ac:dyDescent="0.25">
      <c r="A1219" s="159" t="s">
        <v>2692</v>
      </c>
      <c r="B1219" s="54" t="s">
        <v>2625</v>
      </c>
      <c r="C1219" s="58" t="s">
        <v>2693</v>
      </c>
      <c r="D1219" s="56" t="str">
        <f t="shared" si="4"/>
        <v>町</v>
      </c>
      <c r="E1219" s="57">
        <v>56</v>
      </c>
      <c r="F1219" s="160" t="s">
        <v>264</v>
      </c>
      <c r="G1219" s="45"/>
      <c r="H1219" s="45"/>
      <c r="I1219" s="45"/>
      <c r="J1219" s="45"/>
      <c r="K1219" s="45"/>
      <c r="L1219" s="45"/>
      <c r="M1219" s="45"/>
    </row>
    <row r="1220" spans="1:13" x14ac:dyDescent="0.25">
      <c r="A1220" s="159" t="s">
        <v>2694</v>
      </c>
      <c r="B1220" s="54" t="s">
        <v>2625</v>
      </c>
      <c r="C1220" s="58" t="s">
        <v>2695</v>
      </c>
      <c r="D1220" s="56" t="str">
        <f t="shared" si="4"/>
        <v>町</v>
      </c>
      <c r="E1220" s="57">
        <v>69</v>
      </c>
      <c r="F1220" s="160" t="s">
        <v>264</v>
      </c>
      <c r="G1220" s="45"/>
      <c r="H1220" s="45"/>
      <c r="I1220" s="45"/>
      <c r="J1220" s="45"/>
      <c r="K1220" s="45"/>
      <c r="L1220" s="45"/>
      <c r="M1220" s="45"/>
    </row>
    <row r="1221" spans="1:13" x14ac:dyDescent="0.25">
      <c r="A1221" s="159" t="s">
        <v>2696</v>
      </c>
      <c r="B1221" s="54" t="s">
        <v>2625</v>
      </c>
      <c r="C1221" s="58" t="s">
        <v>2697</v>
      </c>
      <c r="D1221" s="56" t="str">
        <f t="shared" si="4"/>
        <v>町</v>
      </c>
      <c r="E1221" s="57">
        <v>69</v>
      </c>
      <c r="F1221" s="160" t="s">
        <v>264</v>
      </c>
      <c r="G1221" s="45"/>
      <c r="H1221" s="45"/>
      <c r="I1221" s="45"/>
      <c r="J1221" s="45"/>
      <c r="K1221" s="45"/>
      <c r="L1221" s="45"/>
      <c r="M1221" s="45"/>
    </row>
    <row r="1222" spans="1:13" x14ac:dyDescent="0.25">
      <c r="A1222" s="159" t="s">
        <v>2698</v>
      </c>
      <c r="B1222" s="54" t="s">
        <v>2625</v>
      </c>
      <c r="C1222" s="58" t="s">
        <v>2619</v>
      </c>
      <c r="D1222" s="56" t="str">
        <f t="shared" si="4"/>
        <v>町</v>
      </c>
      <c r="E1222" s="57">
        <v>95</v>
      </c>
      <c r="F1222" s="160" t="s">
        <v>264</v>
      </c>
      <c r="G1222" s="45"/>
      <c r="H1222" s="45"/>
      <c r="I1222" s="45"/>
      <c r="J1222" s="45"/>
      <c r="K1222" s="45"/>
      <c r="L1222" s="45"/>
      <c r="M1222" s="45"/>
    </row>
    <row r="1223" spans="1:13" x14ac:dyDescent="0.25">
      <c r="A1223" s="159" t="s">
        <v>2699</v>
      </c>
      <c r="B1223" s="54" t="s">
        <v>2625</v>
      </c>
      <c r="C1223" s="58" t="s">
        <v>2700</v>
      </c>
      <c r="D1223" s="56" t="str">
        <f t="shared" si="4"/>
        <v>町</v>
      </c>
      <c r="E1223" s="57">
        <v>78</v>
      </c>
      <c r="F1223" s="160" t="s">
        <v>264</v>
      </c>
      <c r="G1223" s="45"/>
      <c r="H1223" s="45"/>
      <c r="I1223" s="45"/>
      <c r="J1223" s="45"/>
      <c r="K1223" s="45"/>
      <c r="L1223" s="45"/>
      <c r="M1223" s="45"/>
    </row>
    <row r="1224" spans="1:13" x14ac:dyDescent="0.25">
      <c r="A1224" s="159" t="s">
        <v>2701</v>
      </c>
      <c r="B1224" s="54" t="s">
        <v>2625</v>
      </c>
      <c r="C1224" s="58" t="s">
        <v>2702</v>
      </c>
      <c r="D1224" s="56" t="str">
        <f t="shared" si="4"/>
        <v>町</v>
      </c>
      <c r="E1224" s="57">
        <v>108</v>
      </c>
      <c r="F1224" s="160" t="s">
        <v>265</v>
      </c>
      <c r="G1224" s="45"/>
      <c r="H1224" s="45"/>
      <c r="I1224" s="45"/>
      <c r="J1224" s="45"/>
      <c r="K1224" s="45"/>
      <c r="L1224" s="45"/>
      <c r="M1224" s="45"/>
    </row>
    <row r="1225" spans="1:13" x14ac:dyDescent="0.25">
      <c r="A1225" s="159" t="s">
        <v>2703</v>
      </c>
      <c r="B1225" s="54" t="s">
        <v>2625</v>
      </c>
      <c r="C1225" s="58" t="s">
        <v>2704</v>
      </c>
      <c r="D1225" s="56" t="str">
        <f t="shared" si="4"/>
        <v>町</v>
      </c>
      <c r="E1225" s="57">
        <v>100</v>
      </c>
      <c r="F1225" s="160" t="s">
        <v>265</v>
      </c>
      <c r="G1225" s="45"/>
      <c r="H1225" s="45"/>
      <c r="I1225" s="45"/>
      <c r="J1225" s="45"/>
      <c r="K1225" s="45"/>
      <c r="L1225" s="45"/>
      <c r="M1225" s="45"/>
    </row>
    <row r="1226" spans="1:13" x14ac:dyDescent="0.25">
      <c r="A1226" s="159" t="s">
        <v>2705</v>
      </c>
      <c r="B1226" s="54" t="s">
        <v>2625</v>
      </c>
      <c r="C1226" s="58" t="s">
        <v>2706</v>
      </c>
      <c r="D1226" s="56" t="str">
        <f t="shared" si="4"/>
        <v>町</v>
      </c>
      <c r="E1226" s="57">
        <v>85</v>
      </c>
      <c r="F1226" s="160" t="s">
        <v>264</v>
      </c>
      <c r="G1226" s="45"/>
      <c r="H1226" s="45"/>
      <c r="I1226" s="45"/>
      <c r="J1226" s="45"/>
      <c r="K1226" s="45"/>
      <c r="L1226" s="45"/>
      <c r="M1226" s="45"/>
    </row>
    <row r="1227" spans="1:13" x14ac:dyDescent="0.25">
      <c r="A1227" s="161" t="s">
        <v>2707</v>
      </c>
      <c r="B1227" s="61" t="s">
        <v>2708</v>
      </c>
      <c r="C1227" s="55" t="s">
        <v>2708</v>
      </c>
      <c r="D1227" s="56" t="str">
        <f t="shared" si="4"/>
        <v>県</v>
      </c>
      <c r="E1227" s="57">
        <v>2425</v>
      </c>
      <c r="F1227" s="157" t="s">
        <v>267</v>
      </c>
      <c r="G1227" s="45"/>
      <c r="H1227" s="45"/>
      <c r="I1227" s="45"/>
      <c r="J1227" s="45"/>
      <c r="K1227" s="45"/>
      <c r="L1227" s="45"/>
      <c r="M1227" s="45"/>
    </row>
    <row r="1228" spans="1:13" x14ac:dyDescent="0.25">
      <c r="A1228" s="159" t="s">
        <v>2709</v>
      </c>
      <c r="B1228" s="54" t="s">
        <v>2708</v>
      </c>
      <c r="C1228" s="58" t="s">
        <v>2710</v>
      </c>
      <c r="D1228" s="56" t="str">
        <f t="shared" si="4"/>
        <v>市</v>
      </c>
      <c r="E1228" s="57">
        <v>677</v>
      </c>
      <c r="F1228" s="160" t="s">
        <v>266</v>
      </c>
      <c r="G1228" s="45"/>
      <c r="H1228" s="45"/>
      <c r="I1228" s="45"/>
      <c r="J1228" s="45"/>
      <c r="K1228" s="45"/>
      <c r="L1228" s="45"/>
      <c r="M1228" s="45"/>
    </row>
    <row r="1229" spans="1:13" x14ac:dyDescent="0.25">
      <c r="A1229" s="159" t="s">
        <v>2711</v>
      </c>
      <c r="B1229" s="54" t="s">
        <v>2708</v>
      </c>
      <c r="C1229" s="58" t="s">
        <v>2712</v>
      </c>
      <c r="D1229" s="56" t="str">
        <f t="shared" si="4"/>
        <v>市</v>
      </c>
      <c r="E1229" s="57">
        <v>196</v>
      </c>
      <c r="F1229" s="160" t="s">
        <v>265</v>
      </c>
      <c r="G1229" s="45"/>
      <c r="H1229" s="45"/>
      <c r="I1229" s="45"/>
      <c r="J1229" s="45"/>
      <c r="K1229" s="45"/>
      <c r="L1229" s="45"/>
      <c r="M1229" s="45"/>
    </row>
    <row r="1230" spans="1:13" x14ac:dyDescent="0.25">
      <c r="A1230" s="159" t="s">
        <v>2713</v>
      </c>
      <c r="B1230" s="54" t="s">
        <v>2708</v>
      </c>
      <c r="C1230" s="58" t="s">
        <v>2714</v>
      </c>
      <c r="D1230" s="56" t="str">
        <f t="shared" si="4"/>
        <v>市</v>
      </c>
      <c r="E1230" s="57">
        <v>206</v>
      </c>
      <c r="F1230" s="160" t="s">
        <v>266</v>
      </c>
      <c r="G1230" s="45"/>
      <c r="H1230" s="45"/>
      <c r="I1230" s="45"/>
      <c r="J1230" s="45"/>
      <c r="K1230" s="45"/>
      <c r="L1230" s="45"/>
      <c r="M1230" s="45"/>
    </row>
    <row r="1231" spans="1:13" x14ac:dyDescent="0.25">
      <c r="A1231" s="159" t="s">
        <v>2715</v>
      </c>
      <c r="B1231" s="54" t="s">
        <v>2708</v>
      </c>
      <c r="C1231" s="58" t="s">
        <v>2716</v>
      </c>
      <c r="D1231" s="56" t="str">
        <f t="shared" si="4"/>
        <v>市</v>
      </c>
      <c r="E1231" s="57">
        <v>212</v>
      </c>
      <c r="F1231" s="160" t="s">
        <v>266</v>
      </c>
      <c r="G1231" s="45"/>
      <c r="H1231" s="45"/>
      <c r="I1231" s="45"/>
      <c r="J1231" s="45"/>
      <c r="K1231" s="45"/>
      <c r="L1231" s="45"/>
      <c r="M1231" s="45"/>
    </row>
    <row r="1232" spans="1:13" x14ac:dyDescent="0.25">
      <c r="A1232" s="159" t="s">
        <v>2717</v>
      </c>
      <c r="B1232" s="54" t="s">
        <v>2708</v>
      </c>
      <c r="C1232" s="58" t="s">
        <v>2718</v>
      </c>
      <c r="D1232" s="56" t="str">
        <f t="shared" si="4"/>
        <v>市</v>
      </c>
      <c r="E1232" s="57">
        <v>338</v>
      </c>
      <c r="F1232" s="160" t="s">
        <v>266</v>
      </c>
      <c r="G1232" s="45"/>
      <c r="H1232" s="45"/>
      <c r="I1232" s="45"/>
      <c r="J1232" s="45"/>
      <c r="K1232" s="45"/>
      <c r="L1232" s="45"/>
      <c r="M1232" s="45"/>
    </row>
    <row r="1233" spans="1:13" x14ac:dyDescent="0.25">
      <c r="A1233" s="159" t="s">
        <v>2719</v>
      </c>
      <c r="B1233" s="54" t="s">
        <v>2708</v>
      </c>
      <c r="C1233" s="58" t="s">
        <v>2720</v>
      </c>
      <c r="D1233" s="56" t="str">
        <f t="shared" si="4"/>
        <v>市</v>
      </c>
      <c r="E1233" s="57">
        <v>164</v>
      </c>
      <c r="F1233" s="160" t="s">
        <v>265</v>
      </c>
      <c r="G1233" s="45"/>
      <c r="H1233" s="45"/>
      <c r="I1233" s="45"/>
      <c r="J1233" s="45"/>
      <c r="K1233" s="45"/>
      <c r="L1233" s="45"/>
      <c r="M1233" s="45"/>
    </row>
    <row r="1234" spans="1:13" x14ac:dyDescent="0.25">
      <c r="A1234" s="159" t="s">
        <v>2721</v>
      </c>
      <c r="B1234" s="54" t="s">
        <v>2708</v>
      </c>
      <c r="C1234" s="58" t="s">
        <v>2722</v>
      </c>
      <c r="D1234" s="56" t="str">
        <f t="shared" si="4"/>
        <v>市</v>
      </c>
      <c r="E1234" s="57">
        <v>170</v>
      </c>
      <c r="F1234" s="160" t="s">
        <v>265</v>
      </c>
      <c r="G1234" s="45"/>
      <c r="H1234" s="45"/>
      <c r="I1234" s="45"/>
      <c r="J1234" s="45"/>
      <c r="K1234" s="45"/>
      <c r="L1234" s="45"/>
      <c r="M1234" s="45"/>
    </row>
    <row r="1235" spans="1:13" x14ac:dyDescent="0.25">
      <c r="A1235" s="159" t="s">
        <v>2723</v>
      </c>
      <c r="B1235" s="54" t="s">
        <v>2708</v>
      </c>
      <c r="C1235" s="58" t="s">
        <v>2724</v>
      </c>
      <c r="D1235" s="56" t="str">
        <f t="shared" si="4"/>
        <v>市</v>
      </c>
      <c r="E1235" s="57">
        <v>149</v>
      </c>
      <c r="F1235" s="160" t="s">
        <v>265</v>
      </c>
      <c r="G1235" s="45"/>
      <c r="H1235" s="45"/>
      <c r="I1235" s="45"/>
      <c r="J1235" s="45"/>
      <c r="K1235" s="45"/>
      <c r="L1235" s="45"/>
      <c r="M1235" s="45"/>
    </row>
    <row r="1236" spans="1:13" x14ac:dyDescent="0.25">
      <c r="A1236" s="159" t="s">
        <v>2725</v>
      </c>
      <c r="B1236" s="54" t="s">
        <v>2708</v>
      </c>
      <c r="C1236" s="58" t="s">
        <v>2726</v>
      </c>
      <c r="D1236" s="56" t="str">
        <f t="shared" si="4"/>
        <v>市</v>
      </c>
      <c r="E1236" s="57">
        <v>270</v>
      </c>
      <c r="F1236" s="160" t="s">
        <v>266</v>
      </c>
      <c r="G1236" s="45"/>
      <c r="H1236" s="45"/>
      <c r="I1236" s="45"/>
      <c r="J1236" s="45"/>
      <c r="K1236" s="45"/>
      <c r="L1236" s="45"/>
      <c r="M1236" s="45"/>
    </row>
    <row r="1237" spans="1:13" x14ac:dyDescent="0.25">
      <c r="A1237" s="159" t="s">
        <v>2727</v>
      </c>
      <c r="B1237" s="54" t="s">
        <v>2708</v>
      </c>
      <c r="C1237" s="58" t="s">
        <v>2728</v>
      </c>
      <c r="D1237" s="56" t="str">
        <f t="shared" si="4"/>
        <v>市</v>
      </c>
      <c r="E1237" s="57">
        <v>166</v>
      </c>
      <c r="F1237" s="160" t="s">
        <v>265</v>
      </c>
      <c r="G1237" s="45"/>
      <c r="H1237" s="45"/>
      <c r="I1237" s="45"/>
      <c r="J1237" s="45"/>
      <c r="K1237" s="45"/>
      <c r="L1237" s="45"/>
      <c r="M1237" s="45"/>
    </row>
    <row r="1238" spans="1:13" x14ac:dyDescent="0.25">
      <c r="A1238" s="159" t="s">
        <v>2729</v>
      </c>
      <c r="B1238" s="54" t="s">
        <v>2708</v>
      </c>
      <c r="C1238" s="58" t="s">
        <v>2730</v>
      </c>
      <c r="D1238" s="56" t="str">
        <f t="shared" si="4"/>
        <v>市</v>
      </c>
      <c r="E1238" s="57">
        <v>119</v>
      </c>
      <c r="F1238" s="160" t="s">
        <v>265</v>
      </c>
      <c r="G1238" s="45"/>
      <c r="H1238" s="45"/>
      <c r="I1238" s="45"/>
      <c r="J1238" s="45"/>
      <c r="K1238" s="45"/>
      <c r="L1238" s="45"/>
      <c r="M1238" s="45"/>
    </row>
    <row r="1239" spans="1:13" x14ac:dyDescent="0.25">
      <c r="A1239" s="159" t="s">
        <v>2731</v>
      </c>
      <c r="B1239" s="54" t="s">
        <v>2708</v>
      </c>
      <c r="C1239" s="58" t="s">
        <v>2732</v>
      </c>
      <c r="D1239" s="56" t="str">
        <f t="shared" si="4"/>
        <v>市</v>
      </c>
      <c r="E1239" s="57">
        <v>169</v>
      </c>
      <c r="F1239" s="160" t="s">
        <v>265</v>
      </c>
      <c r="G1239" s="45"/>
      <c r="H1239" s="45"/>
      <c r="I1239" s="45"/>
      <c r="J1239" s="45"/>
      <c r="K1239" s="45"/>
      <c r="L1239" s="45"/>
      <c r="M1239" s="45"/>
    </row>
    <row r="1240" spans="1:13" x14ac:dyDescent="0.25">
      <c r="A1240" s="159" t="s">
        <v>2733</v>
      </c>
      <c r="B1240" s="54" t="s">
        <v>2708</v>
      </c>
      <c r="C1240" s="58" t="s">
        <v>2734</v>
      </c>
      <c r="D1240" s="56" t="str">
        <f t="shared" si="4"/>
        <v>村</v>
      </c>
      <c r="E1240" s="57">
        <v>36</v>
      </c>
      <c r="F1240" s="160" t="s">
        <v>264</v>
      </c>
      <c r="G1240" s="45"/>
      <c r="H1240" s="45"/>
      <c r="I1240" s="45"/>
      <c r="J1240" s="45"/>
      <c r="K1240" s="45"/>
      <c r="L1240" s="45"/>
      <c r="M1240" s="45"/>
    </row>
    <row r="1241" spans="1:13" x14ac:dyDescent="0.25">
      <c r="A1241" s="159" t="s">
        <v>2735</v>
      </c>
      <c r="B1241" s="54" t="s">
        <v>2708</v>
      </c>
      <c r="C1241" s="58" t="s">
        <v>2736</v>
      </c>
      <c r="D1241" s="56" t="str">
        <f t="shared" si="4"/>
        <v>町</v>
      </c>
      <c r="E1241" s="57">
        <v>62</v>
      </c>
      <c r="F1241" s="160" t="s">
        <v>264</v>
      </c>
      <c r="G1241" s="45"/>
      <c r="H1241" s="45"/>
      <c r="I1241" s="45"/>
      <c r="J1241" s="45"/>
      <c r="K1241" s="45"/>
      <c r="L1241" s="45"/>
      <c r="M1241" s="45"/>
    </row>
    <row r="1242" spans="1:13" x14ac:dyDescent="0.25">
      <c r="A1242" s="159" t="s">
        <v>2737</v>
      </c>
      <c r="B1242" s="54" t="s">
        <v>2708</v>
      </c>
      <c r="C1242" s="58" t="s">
        <v>2738</v>
      </c>
      <c r="D1242" s="56" t="str">
        <f t="shared" si="4"/>
        <v>町</v>
      </c>
      <c r="E1242" s="57">
        <v>61</v>
      </c>
      <c r="F1242" s="160" t="s">
        <v>264</v>
      </c>
      <c r="G1242" s="45"/>
      <c r="H1242" s="45"/>
      <c r="I1242" s="45"/>
      <c r="J1242" s="45"/>
      <c r="K1242" s="45"/>
      <c r="L1242" s="45"/>
      <c r="M1242" s="45"/>
    </row>
    <row r="1243" spans="1:13" x14ac:dyDescent="0.25">
      <c r="A1243" s="159" t="s">
        <v>2739</v>
      </c>
      <c r="B1243" s="54" t="s">
        <v>2708</v>
      </c>
      <c r="C1243" s="58" t="s">
        <v>2740</v>
      </c>
      <c r="D1243" s="56" t="str">
        <f t="shared" si="4"/>
        <v>町</v>
      </c>
      <c r="E1243" s="57">
        <v>64</v>
      </c>
      <c r="F1243" s="160" t="s">
        <v>264</v>
      </c>
      <c r="G1243" s="45"/>
      <c r="H1243" s="45"/>
      <c r="I1243" s="45"/>
      <c r="J1243" s="45"/>
      <c r="K1243" s="45"/>
      <c r="L1243" s="45"/>
      <c r="M1243" s="45"/>
    </row>
    <row r="1244" spans="1:13" x14ac:dyDescent="0.25">
      <c r="A1244" s="159" t="s">
        <v>2741</v>
      </c>
      <c r="B1244" s="54" t="s">
        <v>2708</v>
      </c>
      <c r="C1244" s="58" t="s">
        <v>2742</v>
      </c>
      <c r="D1244" s="56" t="str">
        <f t="shared" si="4"/>
        <v>町</v>
      </c>
      <c r="E1244" s="57">
        <v>39</v>
      </c>
      <c r="F1244" s="160" t="s">
        <v>264</v>
      </c>
      <c r="G1244" s="45"/>
      <c r="H1244" s="45"/>
      <c r="I1244" s="45"/>
      <c r="J1244" s="45"/>
      <c r="K1244" s="45"/>
      <c r="L1244" s="45"/>
      <c r="M1244" s="45"/>
    </row>
    <row r="1245" spans="1:13" x14ac:dyDescent="0.25">
      <c r="A1245" s="159" t="s">
        <v>2743</v>
      </c>
      <c r="B1245" s="54" t="s">
        <v>2708</v>
      </c>
      <c r="C1245" s="58" t="s">
        <v>969</v>
      </c>
      <c r="D1245" s="56" t="str">
        <f t="shared" si="4"/>
        <v>町</v>
      </c>
      <c r="E1245" s="57">
        <v>40</v>
      </c>
      <c r="F1245" s="160" t="s">
        <v>264</v>
      </c>
      <c r="G1245" s="45"/>
      <c r="H1245" s="45"/>
      <c r="I1245" s="45"/>
      <c r="J1245" s="45"/>
      <c r="K1245" s="45"/>
      <c r="L1245" s="45"/>
      <c r="M1245" s="45"/>
    </row>
    <row r="1246" spans="1:13" x14ac:dyDescent="0.25">
      <c r="A1246" s="159" t="s">
        <v>2744</v>
      </c>
      <c r="B1246" s="54" t="s">
        <v>2708</v>
      </c>
      <c r="C1246" s="58" t="s">
        <v>2745</v>
      </c>
      <c r="D1246" s="56" t="str">
        <f t="shared" si="4"/>
        <v>町</v>
      </c>
      <c r="E1246" s="57">
        <v>44</v>
      </c>
      <c r="F1246" s="160" t="s">
        <v>264</v>
      </c>
      <c r="G1246" s="45"/>
      <c r="H1246" s="45"/>
      <c r="I1246" s="45"/>
      <c r="J1246" s="45"/>
      <c r="K1246" s="45"/>
      <c r="L1246" s="45"/>
      <c r="M1246" s="45"/>
    </row>
    <row r="1247" spans="1:13" x14ac:dyDescent="0.25">
      <c r="A1247" s="159" t="s">
        <v>2746</v>
      </c>
      <c r="B1247" s="54" t="s">
        <v>2708</v>
      </c>
      <c r="C1247" s="58" t="s">
        <v>2747</v>
      </c>
      <c r="D1247" s="56" t="str">
        <f t="shared" si="4"/>
        <v>町</v>
      </c>
      <c r="E1247" s="57">
        <v>100</v>
      </c>
      <c r="F1247" s="160" t="s">
        <v>265</v>
      </c>
      <c r="G1247" s="45"/>
      <c r="H1247" s="45"/>
      <c r="I1247" s="45"/>
      <c r="J1247" s="45"/>
      <c r="K1247" s="45"/>
      <c r="L1247" s="45"/>
      <c r="M1247" s="45"/>
    </row>
    <row r="1248" spans="1:13" x14ac:dyDescent="0.25">
      <c r="A1248" s="159" t="s">
        <v>2748</v>
      </c>
      <c r="B1248" s="54" t="s">
        <v>2708</v>
      </c>
      <c r="C1248" s="58" t="s">
        <v>2749</v>
      </c>
      <c r="D1248" s="56" t="str">
        <f t="shared" si="4"/>
        <v>村</v>
      </c>
      <c r="E1248" s="57">
        <v>30</v>
      </c>
      <c r="F1248" s="160" t="s">
        <v>264</v>
      </c>
      <c r="G1248" s="45"/>
      <c r="H1248" s="45"/>
      <c r="I1248" s="45"/>
      <c r="J1248" s="45"/>
      <c r="K1248" s="45"/>
      <c r="L1248" s="45"/>
      <c r="M1248" s="45"/>
    </row>
    <row r="1249" spans="1:13" x14ac:dyDescent="0.25">
      <c r="A1249" s="159" t="s">
        <v>2750</v>
      </c>
      <c r="B1249" s="54" t="s">
        <v>2708</v>
      </c>
      <c r="C1249" s="58" t="s">
        <v>2751</v>
      </c>
      <c r="D1249" s="56" t="str">
        <f t="shared" si="4"/>
        <v>村</v>
      </c>
      <c r="E1249" s="57">
        <v>32</v>
      </c>
      <c r="F1249" s="160" t="s">
        <v>264</v>
      </c>
      <c r="G1249" s="45"/>
      <c r="H1249" s="45"/>
      <c r="I1249" s="45"/>
      <c r="J1249" s="45"/>
      <c r="K1249" s="45"/>
      <c r="L1249" s="45"/>
      <c r="M1249" s="45"/>
    </row>
    <row r="1250" spans="1:13" x14ac:dyDescent="0.25">
      <c r="A1250" s="159" t="s">
        <v>2752</v>
      </c>
      <c r="B1250" s="54" t="s">
        <v>2708</v>
      </c>
      <c r="C1250" s="58" t="s">
        <v>2753</v>
      </c>
      <c r="D1250" s="56" t="str">
        <f t="shared" si="4"/>
        <v>町</v>
      </c>
      <c r="E1250" s="57">
        <v>40</v>
      </c>
      <c r="F1250" s="160" t="s">
        <v>264</v>
      </c>
      <c r="G1250" s="45"/>
      <c r="H1250" s="45"/>
      <c r="I1250" s="45"/>
      <c r="J1250" s="45"/>
      <c r="K1250" s="45"/>
      <c r="L1250" s="45"/>
      <c r="M1250" s="45"/>
    </row>
    <row r="1251" spans="1:13" x14ac:dyDescent="0.25">
      <c r="A1251" s="159" t="s">
        <v>2754</v>
      </c>
      <c r="B1251" s="54" t="s">
        <v>2708</v>
      </c>
      <c r="C1251" s="58" t="s">
        <v>2755</v>
      </c>
      <c r="D1251" s="56" t="str">
        <f t="shared" si="4"/>
        <v>村</v>
      </c>
      <c r="E1251" s="57">
        <v>44</v>
      </c>
      <c r="F1251" s="160" t="s">
        <v>264</v>
      </c>
      <c r="G1251" s="45"/>
      <c r="H1251" s="45"/>
      <c r="I1251" s="45"/>
      <c r="J1251" s="45"/>
      <c r="K1251" s="45"/>
      <c r="L1251" s="45"/>
      <c r="M1251" s="45"/>
    </row>
    <row r="1252" spans="1:13" x14ac:dyDescent="0.25">
      <c r="A1252" s="159" t="s">
        <v>2756</v>
      </c>
      <c r="B1252" s="54" t="s">
        <v>2708</v>
      </c>
      <c r="C1252" s="58" t="s">
        <v>2757</v>
      </c>
      <c r="D1252" s="56" t="str">
        <f t="shared" si="4"/>
        <v>町</v>
      </c>
      <c r="E1252" s="57">
        <v>75</v>
      </c>
      <c r="F1252" s="160" t="s">
        <v>264</v>
      </c>
      <c r="G1252" s="45"/>
      <c r="H1252" s="45"/>
      <c r="I1252" s="45"/>
      <c r="J1252" s="45"/>
      <c r="K1252" s="45"/>
      <c r="L1252" s="45"/>
      <c r="M1252" s="45"/>
    </row>
    <row r="1253" spans="1:13" x14ac:dyDescent="0.25">
      <c r="A1253" s="159" t="s">
        <v>2758</v>
      </c>
      <c r="B1253" s="54" t="s">
        <v>2708</v>
      </c>
      <c r="C1253" s="58" t="s">
        <v>2759</v>
      </c>
      <c r="D1253" s="56" t="str">
        <f t="shared" si="4"/>
        <v>町</v>
      </c>
      <c r="E1253" s="57">
        <v>79</v>
      </c>
      <c r="F1253" s="160" t="s">
        <v>264</v>
      </c>
      <c r="G1253" s="45"/>
      <c r="H1253" s="45"/>
      <c r="I1253" s="45"/>
      <c r="J1253" s="45"/>
      <c r="K1253" s="45"/>
      <c r="L1253" s="45"/>
      <c r="M1253" s="45"/>
    </row>
    <row r="1254" spans="1:13" x14ac:dyDescent="0.25">
      <c r="A1254" s="159" t="s">
        <v>2760</v>
      </c>
      <c r="B1254" s="54" t="s">
        <v>2708</v>
      </c>
      <c r="C1254" s="58" t="s">
        <v>2761</v>
      </c>
      <c r="D1254" s="56" t="str">
        <f t="shared" si="4"/>
        <v>町</v>
      </c>
      <c r="E1254" s="57">
        <v>99</v>
      </c>
      <c r="F1254" s="160" t="s">
        <v>264</v>
      </c>
      <c r="G1254" s="45"/>
      <c r="H1254" s="45"/>
      <c r="I1254" s="45"/>
      <c r="J1254" s="45"/>
      <c r="K1254" s="45"/>
      <c r="L1254" s="45"/>
      <c r="M1254" s="45"/>
    </row>
    <row r="1255" spans="1:13" x14ac:dyDescent="0.25">
      <c r="A1255" s="159" t="s">
        <v>2762</v>
      </c>
      <c r="B1255" s="54" t="s">
        <v>2708</v>
      </c>
      <c r="C1255" s="58" t="s">
        <v>2763</v>
      </c>
      <c r="D1255" s="56" t="str">
        <f t="shared" si="4"/>
        <v>町</v>
      </c>
      <c r="E1255" s="57">
        <v>68</v>
      </c>
      <c r="F1255" s="160" t="s">
        <v>264</v>
      </c>
      <c r="G1255" s="45"/>
      <c r="H1255" s="45"/>
      <c r="I1255" s="45"/>
      <c r="J1255" s="45"/>
      <c r="K1255" s="45"/>
      <c r="L1255" s="45"/>
      <c r="M1255" s="45"/>
    </row>
    <row r="1256" spans="1:13" x14ac:dyDescent="0.25">
      <c r="A1256" s="159" t="s">
        <v>2764</v>
      </c>
      <c r="B1256" s="54" t="s">
        <v>2708</v>
      </c>
      <c r="C1256" s="58" t="s">
        <v>2765</v>
      </c>
      <c r="D1256" s="56" t="str">
        <f t="shared" si="4"/>
        <v>町</v>
      </c>
      <c r="E1256" s="57">
        <v>53</v>
      </c>
      <c r="F1256" s="160" t="s">
        <v>264</v>
      </c>
      <c r="G1256" s="45"/>
      <c r="H1256" s="45"/>
      <c r="I1256" s="45"/>
      <c r="J1256" s="45"/>
      <c r="K1256" s="45"/>
      <c r="L1256" s="45"/>
      <c r="M1256" s="45"/>
    </row>
    <row r="1257" spans="1:13" x14ac:dyDescent="0.25">
      <c r="A1257" s="159" t="s">
        <v>2766</v>
      </c>
      <c r="B1257" s="54" t="s">
        <v>2708</v>
      </c>
      <c r="C1257" s="58" t="s">
        <v>2767</v>
      </c>
      <c r="D1257" s="56" t="str">
        <f t="shared" si="4"/>
        <v>町</v>
      </c>
      <c r="E1257" s="57">
        <v>56</v>
      </c>
      <c r="F1257" s="160" t="s">
        <v>264</v>
      </c>
      <c r="G1257" s="45"/>
      <c r="H1257" s="45"/>
      <c r="I1257" s="45"/>
      <c r="J1257" s="45"/>
      <c r="K1257" s="45"/>
      <c r="L1257" s="45"/>
      <c r="M1257" s="45"/>
    </row>
    <row r="1258" spans="1:13" x14ac:dyDescent="0.25">
      <c r="A1258" s="159" t="s">
        <v>2768</v>
      </c>
      <c r="B1258" s="54" t="s">
        <v>2708</v>
      </c>
      <c r="C1258" s="58" t="s">
        <v>2769</v>
      </c>
      <c r="D1258" s="56" t="str">
        <f t="shared" si="4"/>
        <v>町</v>
      </c>
      <c r="E1258" s="57">
        <v>50</v>
      </c>
      <c r="F1258" s="160" t="s">
        <v>264</v>
      </c>
      <c r="G1258" s="45"/>
      <c r="H1258" s="45"/>
      <c r="I1258" s="45"/>
      <c r="J1258" s="45"/>
      <c r="K1258" s="45"/>
      <c r="L1258" s="45"/>
      <c r="M1258" s="45"/>
    </row>
    <row r="1259" spans="1:13" x14ac:dyDescent="0.25">
      <c r="A1259" s="159" t="s">
        <v>2770</v>
      </c>
      <c r="B1259" s="54" t="s">
        <v>2708</v>
      </c>
      <c r="C1259" s="58" t="s">
        <v>2771</v>
      </c>
      <c r="D1259" s="56" t="str">
        <f t="shared" si="4"/>
        <v>村</v>
      </c>
      <c r="E1259" s="57">
        <v>19</v>
      </c>
      <c r="F1259" s="160" t="s">
        <v>264</v>
      </c>
      <c r="G1259" s="45"/>
      <c r="H1259" s="45"/>
      <c r="I1259" s="45"/>
      <c r="J1259" s="45"/>
      <c r="K1259" s="45"/>
      <c r="L1259" s="45"/>
      <c r="M1259" s="45"/>
    </row>
    <row r="1260" spans="1:13" x14ac:dyDescent="0.25">
      <c r="A1260" s="159" t="s">
        <v>2772</v>
      </c>
      <c r="B1260" s="54" t="s">
        <v>2708</v>
      </c>
      <c r="C1260" s="58" t="s">
        <v>2773</v>
      </c>
      <c r="D1260" s="56" t="str">
        <f t="shared" si="4"/>
        <v>村</v>
      </c>
      <c r="E1260" s="57">
        <v>29</v>
      </c>
      <c r="F1260" s="160" t="s">
        <v>264</v>
      </c>
      <c r="G1260" s="45"/>
      <c r="H1260" s="45"/>
      <c r="I1260" s="45"/>
      <c r="J1260" s="45"/>
      <c r="K1260" s="45"/>
      <c r="L1260" s="45"/>
      <c r="M1260" s="45"/>
    </row>
    <row r="1261" spans="1:13" x14ac:dyDescent="0.25">
      <c r="A1261" s="159" t="s">
        <v>2774</v>
      </c>
      <c r="B1261" s="54" t="s">
        <v>2708</v>
      </c>
      <c r="C1261" s="58" t="s">
        <v>2775</v>
      </c>
      <c r="D1261" s="56" t="str">
        <f t="shared" si="4"/>
        <v>村</v>
      </c>
      <c r="E1261" s="57">
        <v>20</v>
      </c>
      <c r="F1261" s="160" t="s">
        <v>264</v>
      </c>
      <c r="G1261" s="45"/>
      <c r="H1261" s="45"/>
      <c r="I1261" s="45"/>
      <c r="J1261" s="45"/>
      <c r="K1261" s="45"/>
      <c r="L1261" s="45"/>
      <c r="M1261" s="45"/>
    </row>
    <row r="1262" spans="1:13" x14ac:dyDescent="0.25">
      <c r="A1262" s="159" t="s">
        <v>2776</v>
      </c>
      <c r="B1262" s="54" t="s">
        <v>2708</v>
      </c>
      <c r="C1262" s="58" t="s">
        <v>2777</v>
      </c>
      <c r="D1262" s="56" t="str">
        <f t="shared" si="4"/>
        <v>村</v>
      </c>
      <c r="E1262" s="57">
        <v>50</v>
      </c>
      <c r="F1262" s="160" t="s">
        <v>264</v>
      </c>
      <c r="G1262" s="45"/>
      <c r="H1262" s="45"/>
      <c r="I1262" s="45"/>
      <c r="J1262" s="45"/>
      <c r="K1262" s="45"/>
      <c r="L1262" s="45"/>
      <c r="M1262" s="45"/>
    </row>
    <row r="1263" spans="1:13" x14ac:dyDescent="0.25">
      <c r="A1263" s="159" t="s">
        <v>2778</v>
      </c>
      <c r="B1263" s="54" t="s">
        <v>2708</v>
      </c>
      <c r="C1263" s="58" t="s">
        <v>2779</v>
      </c>
      <c r="D1263" s="56" t="str">
        <f t="shared" si="4"/>
        <v>村</v>
      </c>
      <c r="E1263" s="57">
        <v>20</v>
      </c>
      <c r="F1263" s="160" t="s">
        <v>264</v>
      </c>
      <c r="G1263" s="45"/>
      <c r="H1263" s="45"/>
      <c r="I1263" s="45"/>
      <c r="J1263" s="45"/>
      <c r="K1263" s="45"/>
      <c r="L1263" s="45"/>
      <c r="M1263" s="45"/>
    </row>
    <row r="1264" spans="1:13" x14ac:dyDescent="0.25">
      <c r="A1264" s="159" t="s">
        <v>2780</v>
      </c>
      <c r="B1264" s="54" t="s">
        <v>2708</v>
      </c>
      <c r="C1264" s="58" t="s">
        <v>2781</v>
      </c>
      <c r="D1264" s="56" t="str">
        <f t="shared" si="4"/>
        <v>村</v>
      </c>
      <c r="E1264" s="57">
        <v>29</v>
      </c>
      <c r="F1264" s="160" t="s">
        <v>264</v>
      </c>
      <c r="G1264" s="45"/>
      <c r="H1264" s="45"/>
      <c r="I1264" s="45"/>
      <c r="J1264" s="45"/>
      <c r="K1264" s="45"/>
      <c r="L1264" s="45"/>
      <c r="M1264" s="45"/>
    </row>
    <row r="1265" spans="1:13" x14ac:dyDescent="0.25">
      <c r="A1265" s="159" t="s">
        <v>2782</v>
      </c>
      <c r="B1265" s="54" t="s">
        <v>2708</v>
      </c>
      <c r="C1265" s="58" t="s">
        <v>2010</v>
      </c>
      <c r="D1265" s="56" t="str">
        <f t="shared" si="4"/>
        <v>村</v>
      </c>
      <c r="E1265" s="57">
        <v>29</v>
      </c>
      <c r="F1265" s="160" t="s">
        <v>264</v>
      </c>
      <c r="G1265" s="45"/>
      <c r="H1265" s="45"/>
      <c r="I1265" s="45"/>
      <c r="J1265" s="45"/>
      <c r="K1265" s="45"/>
      <c r="L1265" s="45"/>
      <c r="M1265" s="45"/>
    </row>
    <row r="1266" spans="1:13" x14ac:dyDescent="0.25">
      <c r="A1266" s="159" t="s">
        <v>2783</v>
      </c>
      <c r="B1266" s="54" t="s">
        <v>2708</v>
      </c>
      <c r="C1266" s="58" t="s">
        <v>2784</v>
      </c>
      <c r="D1266" s="56" t="str">
        <f t="shared" si="4"/>
        <v>村</v>
      </c>
      <c r="E1266" s="57">
        <v>38</v>
      </c>
      <c r="F1266" s="160" t="s">
        <v>264</v>
      </c>
      <c r="G1266" s="45"/>
      <c r="H1266" s="45"/>
      <c r="I1266" s="45"/>
      <c r="J1266" s="45"/>
      <c r="K1266" s="45"/>
      <c r="L1266" s="45"/>
      <c r="M1266" s="45"/>
    </row>
    <row r="1267" spans="1:13" x14ac:dyDescent="0.25">
      <c r="A1267" s="161" t="s">
        <v>2785</v>
      </c>
      <c r="B1267" s="61" t="s">
        <v>2786</v>
      </c>
      <c r="C1267" s="55" t="s">
        <v>2786</v>
      </c>
      <c r="D1267" s="56" t="str">
        <f t="shared" si="4"/>
        <v>県</v>
      </c>
      <c r="E1267" s="57">
        <v>2698</v>
      </c>
      <c r="F1267" s="157" t="s">
        <v>267</v>
      </c>
      <c r="G1267" s="45"/>
      <c r="H1267" s="45"/>
      <c r="I1267" s="45"/>
      <c r="J1267" s="45"/>
      <c r="K1267" s="45"/>
      <c r="L1267" s="45"/>
      <c r="M1267" s="45"/>
    </row>
    <row r="1268" spans="1:13" x14ac:dyDescent="0.25">
      <c r="A1268" s="159" t="s">
        <v>2787</v>
      </c>
      <c r="B1268" s="54" t="s">
        <v>2786</v>
      </c>
      <c r="C1268" s="58" t="s">
        <v>2788</v>
      </c>
      <c r="D1268" s="56" t="str">
        <f t="shared" si="4"/>
        <v>市</v>
      </c>
      <c r="E1268" s="57">
        <v>869</v>
      </c>
      <c r="F1268" s="160" t="s">
        <v>266</v>
      </c>
      <c r="G1268" s="45"/>
      <c r="H1268" s="45"/>
      <c r="I1268" s="45"/>
      <c r="J1268" s="45"/>
      <c r="K1268" s="45"/>
      <c r="L1268" s="45"/>
      <c r="M1268" s="45"/>
    </row>
    <row r="1269" spans="1:13" x14ac:dyDescent="0.25">
      <c r="A1269" s="159" t="s">
        <v>2789</v>
      </c>
      <c r="B1269" s="54" t="s">
        <v>2786</v>
      </c>
      <c r="C1269" s="58" t="s">
        <v>2790</v>
      </c>
      <c r="D1269" s="56" t="str">
        <f t="shared" si="4"/>
        <v>市</v>
      </c>
      <c r="E1269" s="57">
        <v>169</v>
      </c>
      <c r="F1269" s="160" t="s">
        <v>265</v>
      </c>
      <c r="G1269" s="45"/>
      <c r="H1269" s="45"/>
      <c r="I1269" s="45"/>
      <c r="J1269" s="45"/>
      <c r="K1269" s="45"/>
      <c r="L1269" s="45"/>
      <c r="M1269" s="45"/>
    </row>
    <row r="1270" spans="1:13" x14ac:dyDescent="0.25">
      <c r="A1270" s="159" t="s">
        <v>2791</v>
      </c>
      <c r="B1270" s="54" t="s">
        <v>2786</v>
      </c>
      <c r="C1270" s="58" t="s">
        <v>2792</v>
      </c>
      <c r="D1270" s="56" t="str">
        <f t="shared" si="4"/>
        <v>市</v>
      </c>
      <c r="E1270" s="57">
        <v>191</v>
      </c>
      <c r="F1270" s="160" t="s">
        <v>265</v>
      </c>
      <c r="G1270" s="45"/>
      <c r="H1270" s="45"/>
      <c r="I1270" s="45"/>
      <c r="J1270" s="45"/>
      <c r="K1270" s="45"/>
      <c r="L1270" s="45"/>
      <c r="M1270" s="45"/>
    </row>
    <row r="1271" spans="1:13" x14ac:dyDescent="0.25">
      <c r="A1271" s="159" t="s">
        <v>2793</v>
      </c>
      <c r="B1271" s="54" t="s">
        <v>2786</v>
      </c>
      <c r="C1271" s="58" t="s">
        <v>2794</v>
      </c>
      <c r="D1271" s="56" t="str">
        <f t="shared" si="4"/>
        <v>市</v>
      </c>
      <c r="E1271" s="57">
        <v>108</v>
      </c>
      <c r="F1271" s="160" t="s">
        <v>265</v>
      </c>
      <c r="G1271" s="45"/>
      <c r="H1271" s="45"/>
      <c r="I1271" s="45"/>
      <c r="J1271" s="45"/>
      <c r="K1271" s="45"/>
      <c r="L1271" s="45"/>
      <c r="M1271" s="45"/>
    </row>
    <row r="1272" spans="1:13" x14ac:dyDescent="0.25">
      <c r="A1272" s="159" t="s">
        <v>2795</v>
      </c>
      <c r="B1272" s="54" t="s">
        <v>2786</v>
      </c>
      <c r="C1272" s="58" t="s">
        <v>2796</v>
      </c>
      <c r="D1272" s="56" t="str">
        <f t="shared" si="4"/>
        <v>市</v>
      </c>
      <c r="E1272" s="57">
        <v>105</v>
      </c>
      <c r="F1272" s="160" t="s">
        <v>265</v>
      </c>
      <c r="G1272" s="45"/>
      <c r="H1272" s="45"/>
      <c r="I1272" s="45"/>
      <c r="J1272" s="45"/>
      <c r="K1272" s="45"/>
      <c r="L1272" s="45"/>
      <c r="M1272" s="45"/>
    </row>
    <row r="1273" spans="1:13" x14ac:dyDescent="0.25">
      <c r="A1273" s="159" t="s">
        <v>2797</v>
      </c>
      <c r="B1273" s="54" t="s">
        <v>2786</v>
      </c>
      <c r="C1273" s="58" t="s">
        <v>2798</v>
      </c>
      <c r="D1273" s="56" t="str">
        <f t="shared" si="4"/>
        <v>市</v>
      </c>
      <c r="E1273" s="57">
        <v>340</v>
      </c>
      <c r="F1273" s="160" t="s">
        <v>266</v>
      </c>
      <c r="G1273" s="45"/>
      <c r="H1273" s="45"/>
      <c r="I1273" s="45"/>
      <c r="J1273" s="45"/>
      <c r="K1273" s="45"/>
      <c r="L1273" s="45"/>
      <c r="M1273" s="45"/>
    </row>
    <row r="1274" spans="1:13" x14ac:dyDescent="0.25">
      <c r="A1274" s="159" t="s">
        <v>2799</v>
      </c>
      <c r="B1274" s="54" t="s">
        <v>2786</v>
      </c>
      <c r="C1274" s="58" t="s">
        <v>2800</v>
      </c>
      <c r="D1274" s="56" t="str">
        <f t="shared" si="4"/>
        <v>市</v>
      </c>
      <c r="E1274" s="57">
        <v>126</v>
      </c>
      <c r="F1274" s="160" t="s">
        <v>265</v>
      </c>
      <c r="G1274" s="45"/>
      <c r="H1274" s="45"/>
      <c r="I1274" s="45"/>
      <c r="J1274" s="45"/>
      <c r="K1274" s="45"/>
      <c r="L1274" s="45"/>
      <c r="M1274" s="45"/>
    </row>
    <row r="1275" spans="1:13" x14ac:dyDescent="0.25">
      <c r="A1275" s="159" t="s">
        <v>2801</v>
      </c>
      <c r="B1275" s="54" t="s">
        <v>2786</v>
      </c>
      <c r="C1275" s="58" t="s">
        <v>2802</v>
      </c>
      <c r="D1275" s="56" t="str">
        <f t="shared" si="4"/>
        <v>市</v>
      </c>
      <c r="E1275" s="57">
        <v>240</v>
      </c>
      <c r="F1275" s="160" t="s">
        <v>266</v>
      </c>
      <c r="G1275" s="45"/>
      <c r="H1275" s="45"/>
      <c r="I1275" s="45"/>
      <c r="J1275" s="45"/>
      <c r="K1275" s="45"/>
      <c r="L1275" s="45"/>
      <c r="M1275" s="45"/>
    </row>
    <row r="1276" spans="1:13" x14ac:dyDescent="0.25">
      <c r="A1276" s="159" t="s">
        <v>2803</v>
      </c>
      <c r="B1276" s="54" t="s">
        <v>2786</v>
      </c>
      <c r="C1276" s="58" t="s">
        <v>2804</v>
      </c>
      <c r="D1276" s="56" t="str">
        <f t="shared" si="4"/>
        <v>市</v>
      </c>
      <c r="E1276" s="57">
        <v>94</v>
      </c>
      <c r="F1276" s="160" t="s">
        <v>264</v>
      </c>
      <c r="G1276" s="45"/>
      <c r="H1276" s="45"/>
      <c r="I1276" s="45"/>
      <c r="J1276" s="45"/>
      <c r="K1276" s="45"/>
      <c r="L1276" s="45"/>
      <c r="M1276" s="45"/>
    </row>
    <row r="1277" spans="1:13" x14ac:dyDescent="0.25">
      <c r="A1277" s="159" t="s">
        <v>2805</v>
      </c>
      <c r="B1277" s="54" t="s">
        <v>2786</v>
      </c>
      <c r="C1277" s="58" t="s">
        <v>2806</v>
      </c>
      <c r="D1277" s="56" t="str">
        <f t="shared" si="4"/>
        <v>町</v>
      </c>
      <c r="E1277" s="57">
        <v>60</v>
      </c>
      <c r="F1277" s="160" t="s">
        <v>264</v>
      </c>
      <c r="G1277" s="45"/>
      <c r="H1277" s="45"/>
      <c r="I1277" s="45"/>
      <c r="J1277" s="45"/>
      <c r="K1277" s="45"/>
      <c r="L1277" s="45"/>
      <c r="M1277" s="45"/>
    </row>
    <row r="1278" spans="1:13" x14ac:dyDescent="0.25">
      <c r="A1278" s="159" t="s">
        <v>2807</v>
      </c>
      <c r="B1278" s="54" t="s">
        <v>2786</v>
      </c>
      <c r="C1278" s="58" t="s">
        <v>2808</v>
      </c>
      <c r="D1278" s="56" t="str">
        <f t="shared" ref="D1278:D1532" si="5">RIGHT(C1278)</f>
        <v>町</v>
      </c>
      <c r="E1278" s="57">
        <v>114</v>
      </c>
      <c r="F1278" s="160" t="s">
        <v>265</v>
      </c>
      <c r="G1278" s="45"/>
      <c r="H1278" s="45"/>
      <c r="I1278" s="45"/>
      <c r="J1278" s="45"/>
      <c r="K1278" s="45"/>
      <c r="L1278" s="45"/>
      <c r="M1278" s="45"/>
    </row>
    <row r="1279" spans="1:13" x14ac:dyDescent="0.25">
      <c r="A1279" s="159" t="s">
        <v>2809</v>
      </c>
      <c r="B1279" s="54" t="s">
        <v>2786</v>
      </c>
      <c r="C1279" s="58" t="s">
        <v>2810</v>
      </c>
      <c r="D1279" s="56" t="str">
        <f t="shared" si="5"/>
        <v>町</v>
      </c>
      <c r="E1279" s="57">
        <v>53</v>
      </c>
      <c r="F1279" s="160" t="s">
        <v>264</v>
      </c>
      <c r="G1279" s="45"/>
      <c r="H1279" s="45"/>
      <c r="I1279" s="45"/>
      <c r="J1279" s="45"/>
      <c r="K1279" s="45"/>
      <c r="L1279" s="45"/>
      <c r="M1279" s="45"/>
    </row>
    <row r="1280" spans="1:13" x14ac:dyDescent="0.25">
      <c r="A1280" s="159" t="s">
        <v>2811</v>
      </c>
      <c r="B1280" s="54" t="s">
        <v>2786</v>
      </c>
      <c r="C1280" s="58" t="s">
        <v>2812</v>
      </c>
      <c r="D1280" s="56" t="str">
        <f t="shared" si="5"/>
        <v>町</v>
      </c>
      <c r="E1280" s="57">
        <v>54</v>
      </c>
      <c r="F1280" s="160" t="s">
        <v>264</v>
      </c>
      <c r="G1280" s="45"/>
      <c r="H1280" s="45"/>
      <c r="I1280" s="45"/>
      <c r="J1280" s="45"/>
      <c r="K1280" s="45"/>
      <c r="L1280" s="45"/>
      <c r="M1280" s="45"/>
    </row>
    <row r="1281" spans="1:13" x14ac:dyDescent="0.25">
      <c r="A1281" s="159" t="s">
        <v>2813</v>
      </c>
      <c r="B1281" s="54" t="s">
        <v>2786</v>
      </c>
      <c r="C1281" s="58" t="s">
        <v>2814</v>
      </c>
      <c r="D1281" s="56" t="str">
        <f t="shared" si="5"/>
        <v>町</v>
      </c>
      <c r="E1281" s="57">
        <v>64</v>
      </c>
      <c r="F1281" s="160" t="s">
        <v>264</v>
      </c>
      <c r="G1281" s="45"/>
      <c r="H1281" s="45"/>
      <c r="I1281" s="45"/>
      <c r="J1281" s="45"/>
      <c r="K1281" s="45"/>
      <c r="L1281" s="45"/>
      <c r="M1281" s="45"/>
    </row>
    <row r="1282" spans="1:13" x14ac:dyDescent="0.25">
      <c r="A1282" s="159" t="s">
        <v>2815</v>
      </c>
      <c r="B1282" s="54" t="s">
        <v>2786</v>
      </c>
      <c r="C1282" s="58" t="s">
        <v>2816</v>
      </c>
      <c r="D1282" s="56" t="str">
        <f t="shared" si="5"/>
        <v>町</v>
      </c>
      <c r="E1282" s="57">
        <v>47</v>
      </c>
      <c r="F1282" s="160" t="s">
        <v>264</v>
      </c>
      <c r="G1282" s="45"/>
      <c r="H1282" s="45"/>
      <c r="I1282" s="45"/>
      <c r="J1282" s="45"/>
      <c r="K1282" s="45"/>
      <c r="L1282" s="45"/>
      <c r="M1282" s="45"/>
    </row>
    <row r="1283" spans="1:13" x14ac:dyDescent="0.25">
      <c r="A1283" s="159" t="s">
        <v>2817</v>
      </c>
      <c r="B1283" s="54" t="s">
        <v>2786</v>
      </c>
      <c r="C1283" s="58" t="s">
        <v>2818</v>
      </c>
      <c r="D1283" s="56" t="str">
        <f t="shared" si="5"/>
        <v>町</v>
      </c>
      <c r="E1283" s="57">
        <v>106</v>
      </c>
      <c r="F1283" s="160" t="s">
        <v>265</v>
      </c>
      <c r="G1283" s="45"/>
      <c r="H1283" s="45"/>
      <c r="I1283" s="45"/>
      <c r="J1283" s="45"/>
      <c r="K1283" s="45"/>
      <c r="L1283" s="45"/>
      <c r="M1283" s="45"/>
    </row>
    <row r="1284" spans="1:13" x14ac:dyDescent="0.25">
      <c r="A1284" s="159" t="s">
        <v>2819</v>
      </c>
      <c r="B1284" s="54" t="s">
        <v>2786</v>
      </c>
      <c r="C1284" s="58" t="s">
        <v>1905</v>
      </c>
      <c r="D1284" s="56" t="str">
        <f t="shared" si="5"/>
        <v>町</v>
      </c>
      <c r="E1284" s="57">
        <v>37</v>
      </c>
      <c r="F1284" s="160" t="s">
        <v>264</v>
      </c>
      <c r="G1284" s="45"/>
      <c r="H1284" s="45"/>
      <c r="I1284" s="45"/>
      <c r="J1284" s="45"/>
      <c r="K1284" s="45"/>
      <c r="L1284" s="45"/>
      <c r="M1284" s="45"/>
    </row>
    <row r="1285" spans="1:13" x14ac:dyDescent="0.25">
      <c r="A1285" s="159" t="s">
        <v>2820</v>
      </c>
      <c r="B1285" s="54" t="s">
        <v>2786</v>
      </c>
      <c r="C1285" s="58" t="s">
        <v>565</v>
      </c>
      <c r="D1285" s="56" t="str">
        <f t="shared" si="5"/>
        <v>町</v>
      </c>
      <c r="E1285" s="57">
        <v>45</v>
      </c>
      <c r="F1285" s="160" t="s">
        <v>264</v>
      </c>
      <c r="G1285" s="45"/>
      <c r="H1285" s="45"/>
      <c r="I1285" s="45"/>
      <c r="J1285" s="45"/>
      <c r="K1285" s="45"/>
      <c r="L1285" s="45"/>
      <c r="M1285" s="45"/>
    </row>
    <row r="1286" spans="1:13" x14ac:dyDescent="0.25">
      <c r="A1286" s="159" t="s">
        <v>2821</v>
      </c>
      <c r="B1286" s="54" t="s">
        <v>2786</v>
      </c>
      <c r="C1286" s="58" t="s">
        <v>2822</v>
      </c>
      <c r="D1286" s="56" t="str">
        <f t="shared" si="5"/>
        <v>町</v>
      </c>
      <c r="E1286" s="57">
        <v>39</v>
      </c>
      <c r="F1286" s="160" t="s">
        <v>264</v>
      </c>
      <c r="G1286" s="45"/>
      <c r="H1286" s="45"/>
      <c r="I1286" s="45"/>
      <c r="J1286" s="45"/>
      <c r="K1286" s="45"/>
      <c r="L1286" s="45"/>
      <c r="M1286" s="45"/>
    </row>
    <row r="1287" spans="1:13" x14ac:dyDescent="0.25">
      <c r="A1287" s="159" t="s">
        <v>2823</v>
      </c>
      <c r="B1287" s="54" t="s">
        <v>2786</v>
      </c>
      <c r="C1287" s="58" t="s">
        <v>2824</v>
      </c>
      <c r="D1287" s="56" t="str">
        <f t="shared" si="5"/>
        <v>町</v>
      </c>
      <c r="E1287" s="57">
        <v>49</v>
      </c>
      <c r="F1287" s="160" t="s">
        <v>264</v>
      </c>
      <c r="G1287" s="45"/>
      <c r="H1287" s="45"/>
      <c r="I1287" s="45"/>
      <c r="J1287" s="45"/>
      <c r="K1287" s="45"/>
      <c r="L1287" s="45"/>
      <c r="M1287" s="45"/>
    </row>
    <row r="1288" spans="1:13" x14ac:dyDescent="0.25">
      <c r="A1288" s="159" t="s">
        <v>2825</v>
      </c>
      <c r="B1288" s="54" t="s">
        <v>2786</v>
      </c>
      <c r="C1288" s="58" t="s">
        <v>2826</v>
      </c>
      <c r="D1288" s="56" t="str">
        <f t="shared" si="5"/>
        <v>町</v>
      </c>
      <c r="E1288" s="57">
        <v>61</v>
      </c>
      <c r="F1288" s="160" t="s">
        <v>264</v>
      </c>
      <c r="G1288" s="45"/>
      <c r="H1288" s="45"/>
      <c r="I1288" s="45"/>
      <c r="J1288" s="45"/>
      <c r="K1288" s="45"/>
      <c r="L1288" s="45"/>
      <c r="M1288" s="45"/>
    </row>
    <row r="1289" spans="1:13" x14ac:dyDescent="0.25">
      <c r="A1289" s="159" t="s">
        <v>2827</v>
      </c>
      <c r="B1289" s="54" t="s">
        <v>2786</v>
      </c>
      <c r="C1289" s="58" t="s">
        <v>2828</v>
      </c>
      <c r="D1289" s="56" t="str">
        <f t="shared" si="5"/>
        <v>町</v>
      </c>
      <c r="E1289" s="57">
        <v>70</v>
      </c>
      <c r="F1289" s="160" t="s">
        <v>264</v>
      </c>
      <c r="G1289" s="45"/>
      <c r="H1289" s="45"/>
      <c r="I1289" s="45"/>
      <c r="J1289" s="45"/>
      <c r="K1289" s="45"/>
      <c r="L1289" s="45"/>
      <c r="M1289" s="45"/>
    </row>
    <row r="1290" spans="1:13" x14ac:dyDescent="0.25">
      <c r="A1290" s="159" t="s">
        <v>2829</v>
      </c>
      <c r="B1290" s="54" t="s">
        <v>2786</v>
      </c>
      <c r="C1290" s="58" t="s">
        <v>2830</v>
      </c>
      <c r="D1290" s="56" t="str">
        <f t="shared" si="5"/>
        <v>町</v>
      </c>
      <c r="E1290" s="57">
        <v>101</v>
      </c>
      <c r="F1290" s="160" t="s">
        <v>265</v>
      </c>
      <c r="G1290" s="45"/>
      <c r="H1290" s="45"/>
      <c r="I1290" s="45"/>
      <c r="J1290" s="45"/>
      <c r="K1290" s="45"/>
      <c r="L1290" s="45"/>
      <c r="M1290" s="45"/>
    </row>
    <row r="1291" spans="1:13" x14ac:dyDescent="0.25">
      <c r="A1291" s="159" t="s">
        <v>2831</v>
      </c>
      <c r="B1291" s="54" t="s">
        <v>2786</v>
      </c>
      <c r="C1291" s="58" t="s">
        <v>2832</v>
      </c>
      <c r="D1291" s="56" t="str">
        <f t="shared" si="5"/>
        <v>町</v>
      </c>
      <c r="E1291" s="57">
        <v>50</v>
      </c>
      <c r="F1291" s="160" t="s">
        <v>264</v>
      </c>
      <c r="G1291" s="45"/>
      <c r="H1291" s="45"/>
      <c r="I1291" s="45"/>
      <c r="J1291" s="45"/>
      <c r="K1291" s="45"/>
      <c r="L1291" s="45"/>
      <c r="M1291" s="45"/>
    </row>
    <row r="1292" spans="1:13" x14ac:dyDescent="0.25">
      <c r="A1292" s="159" t="s">
        <v>2833</v>
      </c>
      <c r="B1292" s="54" t="s">
        <v>2786</v>
      </c>
      <c r="C1292" s="58" t="s">
        <v>2834</v>
      </c>
      <c r="D1292" s="56" t="str">
        <f t="shared" si="5"/>
        <v>町</v>
      </c>
      <c r="E1292" s="57">
        <v>45</v>
      </c>
      <c r="F1292" s="160" t="s">
        <v>264</v>
      </c>
      <c r="G1292" s="45"/>
      <c r="H1292" s="45"/>
      <c r="I1292" s="45"/>
      <c r="J1292" s="45"/>
      <c r="K1292" s="45"/>
      <c r="L1292" s="45"/>
      <c r="M1292" s="45"/>
    </row>
    <row r="1293" spans="1:13" x14ac:dyDescent="0.25">
      <c r="A1293" s="159" t="s">
        <v>2835</v>
      </c>
      <c r="B1293" s="54" t="s">
        <v>2786</v>
      </c>
      <c r="C1293" s="58" t="s">
        <v>2836</v>
      </c>
      <c r="D1293" s="56" t="str">
        <f t="shared" si="5"/>
        <v>町</v>
      </c>
      <c r="E1293" s="57">
        <v>85</v>
      </c>
      <c r="F1293" s="160" t="s">
        <v>264</v>
      </c>
      <c r="G1293" s="45"/>
      <c r="H1293" s="45"/>
      <c r="I1293" s="45"/>
      <c r="J1293" s="45"/>
      <c r="K1293" s="45"/>
      <c r="L1293" s="45"/>
      <c r="M1293" s="45"/>
    </row>
    <row r="1294" spans="1:13" x14ac:dyDescent="0.25">
      <c r="A1294" s="159" t="s">
        <v>2837</v>
      </c>
      <c r="B1294" s="54" t="s">
        <v>2786</v>
      </c>
      <c r="C1294" s="58" t="s">
        <v>2838</v>
      </c>
      <c r="D1294" s="56" t="str">
        <f t="shared" si="5"/>
        <v>町</v>
      </c>
      <c r="E1294" s="57">
        <v>30</v>
      </c>
      <c r="F1294" s="160" t="s">
        <v>264</v>
      </c>
      <c r="G1294" s="45"/>
      <c r="H1294" s="45"/>
      <c r="I1294" s="45"/>
      <c r="J1294" s="45"/>
      <c r="K1294" s="45"/>
      <c r="L1294" s="45"/>
      <c r="M1294" s="45"/>
    </row>
    <row r="1295" spans="1:13" x14ac:dyDescent="0.25">
      <c r="A1295" s="159" t="s">
        <v>2839</v>
      </c>
      <c r="B1295" s="54" t="s">
        <v>2786</v>
      </c>
      <c r="C1295" s="58" t="s">
        <v>2840</v>
      </c>
      <c r="D1295" s="56" t="str">
        <f t="shared" si="5"/>
        <v>町</v>
      </c>
      <c r="E1295" s="57">
        <v>36</v>
      </c>
      <c r="F1295" s="160" t="s">
        <v>264</v>
      </c>
      <c r="G1295" s="45"/>
      <c r="H1295" s="45"/>
      <c r="I1295" s="45"/>
      <c r="J1295" s="45"/>
      <c r="K1295" s="45"/>
      <c r="L1295" s="45"/>
      <c r="M1295" s="45"/>
    </row>
    <row r="1296" spans="1:13" x14ac:dyDescent="0.25">
      <c r="A1296" s="159" t="s">
        <v>2841</v>
      </c>
      <c r="B1296" s="54" t="s">
        <v>2786</v>
      </c>
      <c r="C1296" s="58" t="s">
        <v>2842</v>
      </c>
      <c r="D1296" s="56" t="str">
        <f t="shared" si="5"/>
        <v>村</v>
      </c>
      <c r="E1296" s="57">
        <v>15</v>
      </c>
      <c r="F1296" s="160" t="s">
        <v>264</v>
      </c>
      <c r="G1296" s="45"/>
      <c r="H1296" s="45"/>
      <c r="I1296" s="45"/>
      <c r="J1296" s="45"/>
      <c r="K1296" s="45"/>
      <c r="L1296" s="45"/>
      <c r="M1296" s="45"/>
    </row>
    <row r="1297" spans="1:13" x14ac:dyDescent="0.25">
      <c r="A1297" s="159" t="s">
        <v>2843</v>
      </c>
      <c r="B1297" s="54" t="s">
        <v>2786</v>
      </c>
      <c r="C1297" s="58" t="s">
        <v>2844</v>
      </c>
      <c r="D1297" s="56" t="str">
        <f t="shared" si="5"/>
        <v>町</v>
      </c>
      <c r="E1297" s="57">
        <v>86</v>
      </c>
      <c r="F1297" s="160" t="s">
        <v>264</v>
      </c>
      <c r="G1297" s="45"/>
      <c r="H1297" s="45"/>
      <c r="I1297" s="45"/>
      <c r="J1297" s="45"/>
      <c r="K1297" s="45"/>
      <c r="L1297" s="45"/>
      <c r="M1297" s="45"/>
    </row>
    <row r="1298" spans="1:13" x14ac:dyDescent="0.25">
      <c r="A1298" s="161" t="s">
        <v>2845</v>
      </c>
      <c r="B1298" s="61" t="s">
        <v>2846</v>
      </c>
      <c r="C1298" s="55" t="s">
        <v>2846</v>
      </c>
      <c r="D1298" s="56" t="str">
        <f t="shared" si="5"/>
        <v>県</v>
      </c>
      <c r="E1298" s="57">
        <v>2131</v>
      </c>
      <c r="F1298" s="157" t="s">
        <v>267</v>
      </c>
      <c r="G1298" s="45"/>
      <c r="H1298" s="45"/>
      <c r="I1298" s="45"/>
      <c r="J1298" s="45"/>
      <c r="K1298" s="45"/>
      <c r="L1298" s="45"/>
      <c r="M1298" s="45"/>
    </row>
    <row r="1299" spans="1:13" x14ac:dyDescent="0.25">
      <c r="A1299" s="159" t="s">
        <v>2847</v>
      </c>
      <c r="B1299" s="54" t="s">
        <v>2846</v>
      </c>
      <c r="C1299" s="58" t="s">
        <v>2848</v>
      </c>
      <c r="D1299" s="56" t="str">
        <f t="shared" si="5"/>
        <v>市</v>
      </c>
      <c r="E1299" s="57">
        <v>603</v>
      </c>
      <c r="F1299" s="160" t="s">
        <v>266</v>
      </c>
      <c r="G1299" s="45"/>
      <c r="H1299" s="45"/>
      <c r="I1299" s="45"/>
      <c r="J1299" s="45"/>
      <c r="K1299" s="45"/>
      <c r="L1299" s="45"/>
      <c r="M1299" s="45"/>
    </row>
    <row r="1300" spans="1:13" x14ac:dyDescent="0.25">
      <c r="A1300" s="159" t="s">
        <v>2849</v>
      </c>
      <c r="B1300" s="54" t="s">
        <v>2846</v>
      </c>
      <c r="C1300" s="58" t="s">
        <v>2850</v>
      </c>
      <c r="D1300" s="56" t="str">
        <f t="shared" si="5"/>
        <v>市</v>
      </c>
      <c r="E1300" s="57">
        <v>441</v>
      </c>
      <c r="F1300" s="160" t="s">
        <v>266</v>
      </c>
      <c r="G1300" s="45"/>
      <c r="H1300" s="45"/>
      <c r="I1300" s="45"/>
      <c r="J1300" s="45"/>
      <c r="K1300" s="45"/>
      <c r="L1300" s="45"/>
      <c r="M1300" s="45"/>
    </row>
    <row r="1301" spans="1:13" x14ac:dyDescent="0.25">
      <c r="A1301" s="159" t="s">
        <v>2851</v>
      </c>
      <c r="B1301" s="54" t="s">
        <v>2846</v>
      </c>
      <c r="C1301" s="58" t="s">
        <v>2852</v>
      </c>
      <c r="D1301" s="56" t="str">
        <f t="shared" si="5"/>
        <v>市</v>
      </c>
      <c r="E1301" s="57">
        <v>177</v>
      </c>
      <c r="F1301" s="160" t="s">
        <v>265</v>
      </c>
      <c r="G1301" s="45"/>
      <c r="H1301" s="45"/>
      <c r="I1301" s="45"/>
      <c r="J1301" s="45"/>
      <c r="K1301" s="45"/>
      <c r="L1301" s="45"/>
      <c r="M1301" s="45"/>
    </row>
    <row r="1302" spans="1:13" x14ac:dyDescent="0.25">
      <c r="A1302" s="159" t="s">
        <v>2853</v>
      </c>
      <c r="B1302" s="54" t="s">
        <v>2846</v>
      </c>
      <c r="C1302" s="58" t="s">
        <v>2854</v>
      </c>
      <c r="D1302" s="56" t="str">
        <f t="shared" si="5"/>
        <v>市</v>
      </c>
      <c r="E1302" s="57">
        <v>129</v>
      </c>
      <c r="F1302" s="160" t="s">
        <v>265</v>
      </c>
      <c r="G1302" s="45"/>
      <c r="H1302" s="45"/>
      <c r="I1302" s="45"/>
      <c r="J1302" s="45"/>
      <c r="K1302" s="45"/>
      <c r="L1302" s="45"/>
      <c r="M1302" s="45"/>
    </row>
    <row r="1303" spans="1:13" x14ac:dyDescent="0.25">
      <c r="A1303" s="159" t="s">
        <v>2855</v>
      </c>
      <c r="B1303" s="54" t="s">
        <v>2846</v>
      </c>
      <c r="C1303" s="58" t="s">
        <v>2856</v>
      </c>
      <c r="D1303" s="56" t="str">
        <f t="shared" si="5"/>
        <v>町</v>
      </c>
      <c r="E1303" s="57">
        <v>58</v>
      </c>
      <c r="F1303" s="160" t="s">
        <v>264</v>
      </c>
      <c r="G1303" s="45"/>
      <c r="H1303" s="45"/>
      <c r="I1303" s="45"/>
      <c r="J1303" s="45"/>
      <c r="K1303" s="45"/>
      <c r="L1303" s="45"/>
      <c r="M1303" s="45"/>
    </row>
    <row r="1304" spans="1:13" x14ac:dyDescent="0.25">
      <c r="A1304" s="159" t="s">
        <v>2857</v>
      </c>
      <c r="B1304" s="54" t="s">
        <v>2846</v>
      </c>
      <c r="C1304" s="58" t="s">
        <v>2858</v>
      </c>
      <c r="D1304" s="56" t="str">
        <f t="shared" si="5"/>
        <v>町</v>
      </c>
      <c r="E1304" s="57">
        <v>36</v>
      </c>
      <c r="F1304" s="160" t="s">
        <v>264</v>
      </c>
      <c r="G1304" s="45"/>
      <c r="H1304" s="45"/>
      <c r="I1304" s="45"/>
      <c r="J1304" s="45"/>
      <c r="K1304" s="45"/>
      <c r="L1304" s="45"/>
      <c r="M1304" s="45"/>
    </row>
    <row r="1305" spans="1:13" x14ac:dyDescent="0.25">
      <c r="A1305" s="159" t="s">
        <v>2859</v>
      </c>
      <c r="B1305" s="54" t="s">
        <v>2846</v>
      </c>
      <c r="C1305" s="58" t="s">
        <v>2860</v>
      </c>
      <c r="D1305" s="56" t="str">
        <f t="shared" si="5"/>
        <v>町</v>
      </c>
      <c r="E1305" s="57">
        <v>57</v>
      </c>
      <c r="F1305" s="160" t="s">
        <v>264</v>
      </c>
      <c r="G1305" s="45"/>
      <c r="H1305" s="45"/>
      <c r="I1305" s="45"/>
      <c r="J1305" s="45"/>
      <c r="K1305" s="45"/>
      <c r="L1305" s="45"/>
      <c r="M1305" s="45"/>
    </row>
    <row r="1306" spans="1:13" x14ac:dyDescent="0.25">
      <c r="A1306" s="159" t="s">
        <v>2861</v>
      </c>
      <c r="B1306" s="54" t="s">
        <v>2846</v>
      </c>
      <c r="C1306" s="58" t="s">
        <v>2862</v>
      </c>
      <c r="D1306" s="56" t="str">
        <f t="shared" si="5"/>
        <v>町</v>
      </c>
      <c r="E1306" s="57">
        <v>81</v>
      </c>
      <c r="F1306" s="160" t="s">
        <v>264</v>
      </c>
      <c r="G1306" s="45"/>
      <c r="H1306" s="45"/>
      <c r="I1306" s="45"/>
      <c r="J1306" s="45"/>
      <c r="K1306" s="45"/>
      <c r="L1306" s="45"/>
      <c r="M1306" s="45"/>
    </row>
    <row r="1307" spans="1:13" x14ac:dyDescent="0.25">
      <c r="A1307" s="159" t="s">
        <v>2863</v>
      </c>
      <c r="B1307" s="54" t="s">
        <v>2846</v>
      </c>
      <c r="C1307" s="58" t="s">
        <v>2864</v>
      </c>
      <c r="D1307" s="56" t="str">
        <f t="shared" si="5"/>
        <v>町</v>
      </c>
      <c r="E1307" s="57">
        <v>44</v>
      </c>
      <c r="F1307" s="160" t="s">
        <v>264</v>
      </c>
      <c r="G1307" s="45"/>
      <c r="H1307" s="45"/>
      <c r="I1307" s="45"/>
      <c r="J1307" s="45"/>
      <c r="K1307" s="45"/>
      <c r="L1307" s="45"/>
      <c r="M1307" s="45"/>
    </row>
    <row r="1308" spans="1:13" x14ac:dyDescent="0.25">
      <c r="A1308" s="159" t="s">
        <v>2865</v>
      </c>
      <c r="B1308" s="54" t="s">
        <v>2846</v>
      </c>
      <c r="C1308" s="58" t="s">
        <v>2866</v>
      </c>
      <c r="D1308" s="56" t="str">
        <f t="shared" si="5"/>
        <v>町</v>
      </c>
      <c r="E1308" s="57">
        <v>72</v>
      </c>
      <c r="F1308" s="160" t="s">
        <v>264</v>
      </c>
      <c r="G1308" s="45"/>
      <c r="H1308" s="45"/>
      <c r="I1308" s="45"/>
      <c r="J1308" s="45"/>
      <c r="K1308" s="45"/>
      <c r="L1308" s="45"/>
      <c r="M1308" s="45"/>
    </row>
    <row r="1309" spans="1:13" x14ac:dyDescent="0.25">
      <c r="A1309" s="159" t="s">
        <v>2867</v>
      </c>
      <c r="B1309" s="54" t="s">
        <v>2846</v>
      </c>
      <c r="C1309" s="58" t="s">
        <v>2868</v>
      </c>
      <c r="D1309" s="56" t="str">
        <f t="shared" si="5"/>
        <v>町</v>
      </c>
      <c r="E1309" s="57">
        <v>81</v>
      </c>
      <c r="F1309" s="160" t="s">
        <v>264</v>
      </c>
      <c r="G1309" s="45"/>
      <c r="H1309" s="45"/>
      <c r="I1309" s="45"/>
      <c r="J1309" s="45"/>
      <c r="K1309" s="45"/>
      <c r="L1309" s="45"/>
      <c r="M1309" s="45"/>
    </row>
    <row r="1310" spans="1:13" x14ac:dyDescent="0.25">
      <c r="A1310" s="159" t="s">
        <v>2869</v>
      </c>
      <c r="B1310" s="54" t="s">
        <v>2846</v>
      </c>
      <c r="C1310" s="58" t="s">
        <v>2870</v>
      </c>
      <c r="D1310" s="56" t="str">
        <f t="shared" si="5"/>
        <v>町</v>
      </c>
      <c r="E1310" s="57">
        <v>71</v>
      </c>
      <c r="F1310" s="160" t="s">
        <v>264</v>
      </c>
      <c r="G1310" s="45"/>
      <c r="H1310" s="45"/>
      <c r="I1310" s="45"/>
      <c r="J1310" s="45"/>
      <c r="K1310" s="45"/>
      <c r="L1310" s="45"/>
      <c r="M1310" s="45"/>
    </row>
    <row r="1311" spans="1:13" x14ac:dyDescent="0.25">
      <c r="A1311" s="159" t="s">
        <v>2871</v>
      </c>
      <c r="B1311" s="54" t="s">
        <v>2846</v>
      </c>
      <c r="C1311" s="58" t="s">
        <v>2872</v>
      </c>
      <c r="D1311" s="56" t="str">
        <f t="shared" si="5"/>
        <v>村</v>
      </c>
      <c r="E1311" s="57">
        <v>19</v>
      </c>
      <c r="F1311" s="160" t="s">
        <v>264</v>
      </c>
      <c r="G1311" s="45"/>
      <c r="H1311" s="45"/>
      <c r="I1311" s="45"/>
      <c r="J1311" s="45"/>
      <c r="K1311" s="45"/>
      <c r="L1311" s="45"/>
      <c r="M1311" s="45"/>
    </row>
    <row r="1312" spans="1:13" x14ac:dyDescent="0.25">
      <c r="A1312" s="159" t="s">
        <v>2873</v>
      </c>
      <c r="B1312" s="54" t="s">
        <v>2846</v>
      </c>
      <c r="C1312" s="58" t="s">
        <v>2874</v>
      </c>
      <c r="D1312" s="56" t="str">
        <f t="shared" si="5"/>
        <v>町</v>
      </c>
      <c r="E1312" s="57">
        <v>90</v>
      </c>
      <c r="F1312" s="160" t="s">
        <v>264</v>
      </c>
      <c r="G1312" s="45"/>
      <c r="H1312" s="45"/>
      <c r="I1312" s="45"/>
      <c r="J1312" s="45"/>
      <c r="K1312" s="45"/>
      <c r="L1312" s="45"/>
      <c r="M1312" s="45"/>
    </row>
    <row r="1313" spans="1:13" x14ac:dyDescent="0.25">
      <c r="A1313" s="159" t="s">
        <v>2875</v>
      </c>
      <c r="B1313" s="54" t="s">
        <v>2846</v>
      </c>
      <c r="C1313" s="58" t="s">
        <v>713</v>
      </c>
      <c r="D1313" s="56" t="str">
        <f t="shared" si="5"/>
        <v>町</v>
      </c>
      <c r="E1313" s="57">
        <v>51</v>
      </c>
      <c r="F1313" s="160" t="s">
        <v>264</v>
      </c>
      <c r="G1313" s="45"/>
      <c r="H1313" s="45"/>
      <c r="I1313" s="45"/>
      <c r="J1313" s="45"/>
      <c r="K1313" s="45"/>
      <c r="L1313" s="45"/>
      <c r="M1313" s="45"/>
    </row>
    <row r="1314" spans="1:13" x14ac:dyDescent="0.25">
      <c r="A1314" s="159" t="s">
        <v>2876</v>
      </c>
      <c r="B1314" s="54" t="s">
        <v>2846</v>
      </c>
      <c r="C1314" s="58" t="s">
        <v>2877</v>
      </c>
      <c r="D1314" s="56" t="str">
        <f t="shared" si="5"/>
        <v>町</v>
      </c>
      <c r="E1314" s="57">
        <v>46</v>
      </c>
      <c r="F1314" s="160" t="s">
        <v>264</v>
      </c>
      <c r="G1314" s="45"/>
      <c r="H1314" s="45"/>
      <c r="I1314" s="45"/>
      <c r="J1314" s="45"/>
      <c r="K1314" s="45"/>
      <c r="L1314" s="45"/>
      <c r="M1314" s="45"/>
    </row>
    <row r="1315" spans="1:13" x14ac:dyDescent="0.25">
      <c r="A1315" s="159" t="s">
        <v>2878</v>
      </c>
      <c r="B1315" s="54" t="s">
        <v>2846</v>
      </c>
      <c r="C1315" s="58" t="s">
        <v>2879</v>
      </c>
      <c r="D1315" s="56" t="str">
        <f t="shared" si="5"/>
        <v>町</v>
      </c>
      <c r="E1315" s="57">
        <v>49</v>
      </c>
      <c r="F1315" s="160" t="s">
        <v>264</v>
      </c>
      <c r="G1315" s="45"/>
      <c r="H1315" s="45"/>
      <c r="I1315" s="45"/>
      <c r="J1315" s="45"/>
      <c r="K1315" s="45"/>
      <c r="L1315" s="45"/>
      <c r="M1315" s="45"/>
    </row>
    <row r="1316" spans="1:13" x14ac:dyDescent="0.25">
      <c r="A1316" s="159" t="s">
        <v>2880</v>
      </c>
      <c r="B1316" s="54" t="s">
        <v>2846</v>
      </c>
      <c r="C1316" s="58" t="s">
        <v>2471</v>
      </c>
      <c r="D1316" s="56" t="str">
        <f t="shared" si="5"/>
        <v>町</v>
      </c>
      <c r="E1316" s="57">
        <v>33</v>
      </c>
      <c r="F1316" s="160" t="s">
        <v>264</v>
      </c>
      <c r="G1316" s="45"/>
      <c r="H1316" s="45"/>
      <c r="I1316" s="45"/>
      <c r="J1316" s="45"/>
      <c r="K1316" s="45"/>
      <c r="L1316" s="45"/>
      <c r="M1316" s="45"/>
    </row>
    <row r="1317" spans="1:13" x14ac:dyDescent="0.25">
      <c r="A1317" s="159" t="s">
        <v>2881</v>
      </c>
      <c r="B1317" s="54" t="s">
        <v>2846</v>
      </c>
      <c r="C1317" s="58" t="s">
        <v>2882</v>
      </c>
      <c r="D1317" s="56" t="str">
        <f t="shared" si="5"/>
        <v>町</v>
      </c>
      <c r="E1317" s="57">
        <v>36</v>
      </c>
      <c r="F1317" s="160" t="s">
        <v>264</v>
      </c>
      <c r="G1317" s="45"/>
      <c r="H1317" s="45"/>
      <c r="I1317" s="45"/>
      <c r="J1317" s="45"/>
      <c r="K1317" s="45"/>
      <c r="L1317" s="45"/>
      <c r="M1317" s="45"/>
    </row>
    <row r="1318" spans="1:13" x14ac:dyDescent="0.25">
      <c r="A1318" s="161" t="s">
        <v>2883</v>
      </c>
      <c r="B1318" s="61" t="s">
        <v>2884</v>
      </c>
      <c r="C1318" s="55" t="s">
        <v>2884</v>
      </c>
      <c r="D1318" s="56" t="str">
        <f t="shared" si="5"/>
        <v>県</v>
      </c>
      <c r="E1318" s="57">
        <v>2600</v>
      </c>
      <c r="F1318" s="157" t="s">
        <v>267</v>
      </c>
      <c r="G1318" s="45"/>
      <c r="H1318" s="45"/>
      <c r="I1318" s="45"/>
      <c r="J1318" s="45"/>
      <c r="K1318" s="45"/>
      <c r="L1318" s="45"/>
      <c r="M1318" s="45"/>
    </row>
    <row r="1319" spans="1:13" x14ac:dyDescent="0.25">
      <c r="A1319" s="159" t="s">
        <v>2885</v>
      </c>
      <c r="B1319" s="54" t="s">
        <v>2884</v>
      </c>
      <c r="C1319" s="58" t="s">
        <v>2886</v>
      </c>
      <c r="D1319" s="56" t="str">
        <f t="shared" si="5"/>
        <v>市</v>
      </c>
      <c r="E1319" s="57">
        <v>680</v>
      </c>
      <c r="F1319" s="160" t="s">
        <v>266</v>
      </c>
      <c r="G1319" s="45"/>
      <c r="H1319" s="45"/>
      <c r="I1319" s="45"/>
      <c r="J1319" s="45"/>
      <c r="K1319" s="45"/>
      <c r="L1319" s="45"/>
      <c r="M1319" s="45"/>
    </row>
    <row r="1320" spans="1:13" x14ac:dyDescent="0.25">
      <c r="A1320" s="159" t="s">
        <v>2887</v>
      </c>
      <c r="B1320" s="54" t="s">
        <v>2884</v>
      </c>
      <c r="C1320" s="58" t="s">
        <v>2888</v>
      </c>
      <c r="D1320" s="56" t="str">
        <f t="shared" si="5"/>
        <v>市</v>
      </c>
      <c r="E1320" s="57">
        <v>276</v>
      </c>
      <c r="F1320" s="160" t="s">
        <v>266</v>
      </c>
      <c r="G1320" s="45"/>
      <c r="H1320" s="45"/>
      <c r="I1320" s="45"/>
      <c r="J1320" s="45"/>
      <c r="K1320" s="45"/>
      <c r="L1320" s="45"/>
      <c r="M1320" s="45"/>
    </row>
    <row r="1321" spans="1:13" x14ac:dyDescent="0.25">
      <c r="A1321" s="159" t="s">
        <v>2889</v>
      </c>
      <c r="B1321" s="54" t="s">
        <v>2884</v>
      </c>
      <c r="C1321" s="58" t="s">
        <v>2890</v>
      </c>
      <c r="D1321" s="56" t="str">
        <f t="shared" si="5"/>
        <v>市</v>
      </c>
      <c r="E1321" s="57">
        <v>554</v>
      </c>
      <c r="F1321" s="160" t="s">
        <v>266</v>
      </c>
      <c r="G1321" s="45"/>
      <c r="H1321" s="45"/>
      <c r="I1321" s="45"/>
      <c r="J1321" s="45"/>
      <c r="K1321" s="45"/>
      <c r="L1321" s="45"/>
      <c r="M1321" s="45"/>
    </row>
    <row r="1322" spans="1:13" x14ac:dyDescent="0.25">
      <c r="A1322" s="159" t="s">
        <v>2891</v>
      </c>
      <c r="B1322" s="54" t="s">
        <v>2884</v>
      </c>
      <c r="C1322" s="58" t="s">
        <v>2892</v>
      </c>
      <c r="D1322" s="56" t="str">
        <f t="shared" si="5"/>
        <v>市</v>
      </c>
      <c r="E1322" s="57">
        <v>231</v>
      </c>
      <c r="F1322" s="160" t="s">
        <v>266</v>
      </c>
      <c r="G1322" s="45"/>
      <c r="H1322" s="45"/>
      <c r="I1322" s="45"/>
      <c r="J1322" s="45"/>
      <c r="K1322" s="45"/>
      <c r="L1322" s="45"/>
      <c r="M1322" s="45"/>
    </row>
    <row r="1323" spans="1:13" x14ac:dyDescent="0.25">
      <c r="A1323" s="159" t="s">
        <v>2893</v>
      </c>
      <c r="B1323" s="54" t="s">
        <v>2884</v>
      </c>
      <c r="C1323" s="58" t="s">
        <v>2894</v>
      </c>
      <c r="D1323" s="56" t="str">
        <f t="shared" si="5"/>
        <v>市</v>
      </c>
      <c r="E1323" s="57">
        <v>191</v>
      </c>
      <c r="F1323" s="160" t="s">
        <v>265</v>
      </c>
      <c r="G1323" s="45"/>
      <c r="H1323" s="45"/>
      <c r="I1323" s="45"/>
      <c r="J1323" s="45"/>
      <c r="K1323" s="45"/>
      <c r="L1323" s="45"/>
      <c r="M1323" s="45"/>
    </row>
    <row r="1324" spans="1:13" x14ac:dyDescent="0.25">
      <c r="A1324" s="159" t="s">
        <v>2895</v>
      </c>
      <c r="B1324" s="54" t="s">
        <v>2884</v>
      </c>
      <c r="C1324" s="58" t="s">
        <v>2896</v>
      </c>
      <c r="D1324" s="56" t="str">
        <f t="shared" si="5"/>
        <v>市</v>
      </c>
      <c r="E1324" s="57">
        <v>185</v>
      </c>
      <c r="F1324" s="160" t="s">
        <v>265</v>
      </c>
      <c r="G1324" s="45"/>
      <c r="H1324" s="45"/>
      <c r="I1324" s="45"/>
      <c r="J1324" s="45"/>
      <c r="K1324" s="45"/>
      <c r="L1324" s="45"/>
      <c r="M1324" s="45"/>
    </row>
    <row r="1325" spans="1:13" x14ac:dyDescent="0.25">
      <c r="A1325" s="159" t="s">
        <v>2897</v>
      </c>
      <c r="B1325" s="54" t="s">
        <v>2884</v>
      </c>
      <c r="C1325" s="58" t="s">
        <v>2898</v>
      </c>
      <c r="D1325" s="56" t="str">
        <f t="shared" si="5"/>
        <v>市</v>
      </c>
      <c r="E1325" s="57">
        <v>132</v>
      </c>
      <c r="F1325" s="160" t="s">
        <v>265</v>
      </c>
      <c r="G1325" s="45"/>
      <c r="H1325" s="45"/>
      <c r="I1325" s="45"/>
      <c r="J1325" s="45"/>
      <c r="K1325" s="45"/>
      <c r="L1325" s="45"/>
      <c r="M1325" s="45"/>
    </row>
    <row r="1326" spans="1:13" x14ac:dyDescent="0.25">
      <c r="A1326" s="159" t="s">
        <v>2899</v>
      </c>
      <c r="B1326" s="54" t="s">
        <v>2884</v>
      </c>
      <c r="C1326" s="58" t="s">
        <v>2900</v>
      </c>
      <c r="D1326" s="56" t="str">
        <f t="shared" si="5"/>
        <v>市</v>
      </c>
      <c r="E1326" s="57">
        <v>272</v>
      </c>
      <c r="F1326" s="160" t="s">
        <v>266</v>
      </c>
      <c r="G1326" s="45"/>
      <c r="H1326" s="45"/>
      <c r="I1326" s="45"/>
      <c r="J1326" s="45"/>
      <c r="K1326" s="45"/>
      <c r="L1326" s="45"/>
      <c r="M1326" s="45"/>
    </row>
    <row r="1327" spans="1:13" x14ac:dyDescent="0.25">
      <c r="A1327" s="159" t="s">
        <v>2901</v>
      </c>
      <c r="B1327" s="54" t="s">
        <v>2884</v>
      </c>
      <c r="C1327" s="58" t="s">
        <v>2902</v>
      </c>
      <c r="D1327" s="56" t="str">
        <f t="shared" si="5"/>
        <v>町</v>
      </c>
      <c r="E1327" s="57">
        <v>83</v>
      </c>
      <c r="F1327" s="160" t="s">
        <v>264</v>
      </c>
      <c r="G1327" s="45"/>
      <c r="H1327" s="45"/>
      <c r="I1327" s="45"/>
      <c r="J1327" s="45"/>
      <c r="K1327" s="45"/>
      <c r="L1327" s="45"/>
      <c r="M1327" s="45"/>
    </row>
    <row r="1328" spans="1:13" x14ac:dyDescent="0.25">
      <c r="A1328" s="159" t="s">
        <v>2903</v>
      </c>
      <c r="B1328" s="54" t="s">
        <v>2884</v>
      </c>
      <c r="C1328" s="58" t="s">
        <v>2904</v>
      </c>
      <c r="D1328" s="56" t="str">
        <f t="shared" si="5"/>
        <v>町</v>
      </c>
      <c r="E1328" s="57">
        <v>54</v>
      </c>
      <c r="F1328" s="160" t="s">
        <v>264</v>
      </c>
      <c r="G1328" s="45"/>
      <c r="H1328" s="45"/>
      <c r="I1328" s="45"/>
      <c r="J1328" s="45"/>
      <c r="K1328" s="45"/>
      <c r="L1328" s="45"/>
      <c r="M1328" s="45"/>
    </row>
    <row r="1329" spans="1:13" x14ac:dyDescent="0.25">
      <c r="A1329" s="159" t="s">
        <v>2905</v>
      </c>
      <c r="B1329" s="54" t="s">
        <v>2884</v>
      </c>
      <c r="C1329" s="58" t="s">
        <v>2906</v>
      </c>
      <c r="D1329" s="56" t="str">
        <f t="shared" si="5"/>
        <v>町</v>
      </c>
      <c r="E1329" s="57">
        <v>35</v>
      </c>
      <c r="F1329" s="160" t="s">
        <v>264</v>
      </c>
      <c r="G1329" s="45"/>
      <c r="H1329" s="45"/>
      <c r="I1329" s="45"/>
      <c r="J1329" s="45"/>
      <c r="K1329" s="45"/>
      <c r="L1329" s="45"/>
      <c r="M1329" s="45"/>
    </row>
    <row r="1330" spans="1:13" x14ac:dyDescent="0.25">
      <c r="A1330" s="159" t="s">
        <v>2907</v>
      </c>
      <c r="B1330" s="54" t="s">
        <v>2884</v>
      </c>
      <c r="C1330" s="58" t="s">
        <v>905</v>
      </c>
      <c r="D1330" s="56" t="str">
        <f t="shared" si="5"/>
        <v>町</v>
      </c>
      <c r="E1330" s="57">
        <v>59</v>
      </c>
      <c r="F1330" s="160" t="s">
        <v>264</v>
      </c>
      <c r="G1330" s="45"/>
      <c r="H1330" s="45"/>
      <c r="I1330" s="45"/>
      <c r="J1330" s="45"/>
      <c r="K1330" s="45"/>
      <c r="L1330" s="45"/>
      <c r="M1330" s="45"/>
    </row>
    <row r="1331" spans="1:13" x14ac:dyDescent="0.25">
      <c r="A1331" s="159" t="s">
        <v>2908</v>
      </c>
      <c r="B1331" s="54" t="s">
        <v>2884</v>
      </c>
      <c r="C1331" s="58" t="s">
        <v>2909</v>
      </c>
      <c r="D1331" s="56" t="str">
        <f t="shared" si="5"/>
        <v>町</v>
      </c>
      <c r="E1331" s="57">
        <v>106</v>
      </c>
      <c r="F1331" s="160" t="s">
        <v>265</v>
      </c>
      <c r="G1331" s="45"/>
      <c r="H1331" s="45"/>
      <c r="I1331" s="45"/>
      <c r="J1331" s="45"/>
      <c r="K1331" s="45"/>
      <c r="L1331" s="45"/>
      <c r="M1331" s="45"/>
    </row>
    <row r="1332" spans="1:13" x14ac:dyDescent="0.25">
      <c r="A1332" s="159" t="s">
        <v>2910</v>
      </c>
      <c r="B1332" s="54" t="s">
        <v>2884</v>
      </c>
      <c r="C1332" s="58" t="s">
        <v>2911</v>
      </c>
      <c r="D1332" s="56" t="str">
        <f t="shared" si="5"/>
        <v>町</v>
      </c>
      <c r="E1332" s="57">
        <v>64</v>
      </c>
      <c r="F1332" s="160" t="s">
        <v>264</v>
      </c>
      <c r="G1332" s="45"/>
      <c r="H1332" s="45"/>
      <c r="I1332" s="45"/>
      <c r="J1332" s="45"/>
      <c r="K1332" s="45"/>
      <c r="L1332" s="45"/>
      <c r="M1332" s="45"/>
    </row>
    <row r="1333" spans="1:13" x14ac:dyDescent="0.25">
      <c r="A1333" s="159" t="s">
        <v>2912</v>
      </c>
      <c r="B1333" s="54" t="s">
        <v>2884</v>
      </c>
      <c r="C1333" s="58" t="s">
        <v>2913</v>
      </c>
      <c r="D1333" s="56" t="str">
        <f t="shared" si="5"/>
        <v>町</v>
      </c>
      <c r="E1333" s="57">
        <v>56</v>
      </c>
      <c r="F1333" s="160" t="s">
        <v>264</v>
      </c>
      <c r="G1333" s="45"/>
      <c r="H1333" s="45"/>
      <c r="I1333" s="45"/>
      <c r="J1333" s="45"/>
      <c r="K1333" s="45"/>
      <c r="L1333" s="45"/>
      <c r="M1333" s="45"/>
    </row>
    <row r="1334" spans="1:13" x14ac:dyDescent="0.25">
      <c r="A1334" s="159" t="s">
        <v>2914</v>
      </c>
      <c r="B1334" s="54" t="s">
        <v>2884</v>
      </c>
      <c r="C1334" s="58" t="s">
        <v>2915</v>
      </c>
      <c r="D1334" s="56" t="str">
        <f t="shared" si="5"/>
        <v>町</v>
      </c>
      <c r="E1334" s="57">
        <v>39</v>
      </c>
      <c r="F1334" s="160" t="s">
        <v>264</v>
      </c>
      <c r="G1334" s="45"/>
      <c r="H1334" s="45"/>
      <c r="I1334" s="45"/>
      <c r="J1334" s="45"/>
      <c r="K1334" s="45"/>
      <c r="L1334" s="45"/>
      <c r="M1334" s="45"/>
    </row>
    <row r="1335" spans="1:13" x14ac:dyDescent="0.25">
      <c r="A1335" s="159" t="s">
        <v>2916</v>
      </c>
      <c r="B1335" s="54" t="s">
        <v>2884</v>
      </c>
      <c r="C1335" s="58" t="s">
        <v>2917</v>
      </c>
      <c r="D1335" s="56" t="str">
        <f t="shared" si="5"/>
        <v>町</v>
      </c>
      <c r="E1335" s="57">
        <v>39</v>
      </c>
      <c r="F1335" s="160" t="s">
        <v>264</v>
      </c>
      <c r="G1335" s="45"/>
      <c r="H1335" s="45"/>
      <c r="I1335" s="45"/>
      <c r="J1335" s="45"/>
      <c r="K1335" s="45"/>
      <c r="L1335" s="45"/>
      <c r="M1335" s="45"/>
    </row>
    <row r="1336" spans="1:13" x14ac:dyDescent="0.25">
      <c r="A1336" s="159" t="s">
        <v>2918</v>
      </c>
      <c r="B1336" s="54" t="s">
        <v>2884</v>
      </c>
      <c r="C1336" s="58" t="s">
        <v>2919</v>
      </c>
      <c r="D1336" s="56" t="str">
        <f t="shared" si="5"/>
        <v>村</v>
      </c>
      <c r="E1336" s="57">
        <v>17</v>
      </c>
      <c r="F1336" s="160" t="s">
        <v>264</v>
      </c>
      <c r="G1336" s="45"/>
      <c r="H1336" s="45"/>
      <c r="I1336" s="45"/>
      <c r="J1336" s="45"/>
      <c r="K1336" s="45"/>
      <c r="L1336" s="45"/>
      <c r="M1336" s="45"/>
    </row>
    <row r="1337" spans="1:13" x14ac:dyDescent="0.25">
      <c r="A1337" s="159" t="s">
        <v>2920</v>
      </c>
      <c r="B1337" s="54" t="s">
        <v>2884</v>
      </c>
      <c r="C1337" s="58" t="s">
        <v>2921</v>
      </c>
      <c r="D1337" s="56" t="str">
        <f t="shared" si="5"/>
        <v>町</v>
      </c>
      <c r="E1337" s="57">
        <v>123</v>
      </c>
      <c r="F1337" s="160" t="s">
        <v>265</v>
      </c>
      <c r="G1337" s="45"/>
      <c r="H1337" s="45"/>
      <c r="I1337" s="45"/>
      <c r="J1337" s="45"/>
      <c r="K1337" s="45"/>
      <c r="L1337" s="45"/>
      <c r="M1337" s="45"/>
    </row>
    <row r="1338" spans="1:13" x14ac:dyDescent="0.25">
      <c r="A1338" s="161" t="s">
        <v>2922</v>
      </c>
      <c r="B1338" s="61" t="s">
        <v>2923</v>
      </c>
      <c r="C1338" s="55" t="s">
        <v>2923</v>
      </c>
      <c r="D1338" s="56" t="str">
        <f t="shared" si="5"/>
        <v>県</v>
      </c>
      <c r="E1338" s="57">
        <v>2870</v>
      </c>
      <c r="F1338" s="157" t="s">
        <v>267</v>
      </c>
      <c r="G1338" s="45"/>
      <c r="H1338" s="45"/>
      <c r="I1338" s="45"/>
      <c r="J1338" s="45"/>
      <c r="K1338" s="45"/>
      <c r="L1338" s="45"/>
      <c r="M1338" s="45"/>
    </row>
    <row r="1339" spans="1:13" x14ac:dyDescent="0.25">
      <c r="A1339" s="161" t="s">
        <v>2924</v>
      </c>
      <c r="B1339" s="61" t="s">
        <v>2923</v>
      </c>
      <c r="C1339" s="55" t="s">
        <v>2925</v>
      </c>
      <c r="D1339" s="56" t="str">
        <f t="shared" si="5"/>
        <v>市</v>
      </c>
      <c r="E1339" s="57">
        <v>1489</v>
      </c>
      <c r="F1339" s="157" t="s">
        <v>267</v>
      </c>
      <c r="G1339" s="45"/>
      <c r="H1339" s="45"/>
      <c r="I1339" s="45"/>
      <c r="J1339" s="45"/>
      <c r="K1339" s="45"/>
      <c r="L1339" s="45"/>
      <c r="M1339" s="45"/>
    </row>
    <row r="1340" spans="1:13" x14ac:dyDescent="0.25">
      <c r="A1340" s="159" t="s">
        <v>2926</v>
      </c>
      <c r="B1340" s="54" t="s">
        <v>2923</v>
      </c>
      <c r="C1340" s="58" t="s">
        <v>2927</v>
      </c>
      <c r="D1340" s="56" t="str">
        <f t="shared" si="5"/>
        <v>市</v>
      </c>
      <c r="E1340" s="57">
        <v>1035</v>
      </c>
      <c r="F1340" s="157" t="s">
        <v>267</v>
      </c>
      <c r="G1340" s="45"/>
      <c r="H1340" s="45"/>
      <c r="I1340" s="45"/>
      <c r="J1340" s="45"/>
      <c r="K1340" s="45"/>
      <c r="L1340" s="45"/>
      <c r="M1340" s="45"/>
    </row>
    <row r="1341" spans="1:13" x14ac:dyDescent="0.25">
      <c r="A1341" s="159" t="s">
        <v>2928</v>
      </c>
      <c r="B1341" s="54" t="s">
        <v>2923</v>
      </c>
      <c r="C1341" s="58" t="s">
        <v>2929</v>
      </c>
      <c r="D1341" s="56" t="str">
        <f t="shared" si="5"/>
        <v>市</v>
      </c>
      <c r="E1341" s="57">
        <v>426</v>
      </c>
      <c r="F1341" s="160" t="s">
        <v>266</v>
      </c>
      <c r="G1341" s="45"/>
      <c r="H1341" s="45"/>
      <c r="I1341" s="45"/>
      <c r="J1341" s="45"/>
      <c r="K1341" s="45"/>
      <c r="L1341" s="45"/>
      <c r="M1341" s="45"/>
    </row>
    <row r="1342" spans="1:13" x14ac:dyDescent="0.25">
      <c r="A1342" s="159" t="s">
        <v>2930</v>
      </c>
      <c r="B1342" s="54" t="s">
        <v>2923</v>
      </c>
      <c r="C1342" s="58" t="s">
        <v>2931</v>
      </c>
      <c r="D1342" s="56" t="str">
        <f t="shared" si="5"/>
        <v>市</v>
      </c>
      <c r="E1342" s="57">
        <v>186</v>
      </c>
      <c r="F1342" s="160" t="s">
        <v>265</v>
      </c>
      <c r="G1342" s="45"/>
      <c r="H1342" s="45"/>
      <c r="I1342" s="45"/>
      <c r="J1342" s="45"/>
      <c r="K1342" s="45"/>
      <c r="L1342" s="45"/>
      <c r="M1342" s="45"/>
    </row>
    <row r="1343" spans="1:13" x14ac:dyDescent="0.25">
      <c r="A1343" s="159" t="s">
        <v>2932</v>
      </c>
      <c r="B1343" s="54" t="s">
        <v>2923</v>
      </c>
      <c r="C1343" s="58" t="s">
        <v>2933</v>
      </c>
      <c r="D1343" s="56" t="str">
        <f t="shared" si="5"/>
        <v>市</v>
      </c>
      <c r="E1343" s="57">
        <v>172</v>
      </c>
      <c r="F1343" s="160" t="s">
        <v>265</v>
      </c>
      <c r="G1343" s="45"/>
      <c r="H1343" s="45"/>
      <c r="I1343" s="45"/>
      <c r="J1343" s="45"/>
      <c r="K1343" s="45"/>
      <c r="L1343" s="45"/>
      <c r="M1343" s="45"/>
    </row>
    <row r="1344" spans="1:13" x14ac:dyDescent="0.25">
      <c r="A1344" s="159" t="s">
        <v>2934</v>
      </c>
      <c r="B1344" s="54" t="s">
        <v>2923</v>
      </c>
      <c r="C1344" s="58" t="s">
        <v>2935</v>
      </c>
      <c r="D1344" s="56" t="str">
        <f t="shared" si="5"/>
        <v>市</v>
      </c>
      <c r="E1344" s="57">
        <v>175</v>
      </c>
      <c r="F1344" s="160" t="s">
        <v>265</v>
      </c>
      <c r="G1344" s="45"/>
      <c r="H1344" s="45"/>
      <c r="I1344" s="45"/>
      <c r="J1344" s="45"/>
      <c r="K1344" s="45"/>
      <c r="L1344" s="45"/>
      <c r="M1344" s="45"/>
    </row>
    <row r="1345" spans="1:13" x14ac:dyDescent="0.25">
      <c r="A1345" s="159" t="s">
        <v>2936</v>
      </c>
      <c r="B1345" s="54" t="s">
        <v>2923</v>
      </c>
      <c r="C1345" s="58" t="s">
        <v>2937</v>
      </c>
      <c r="D1345" s="56" t="str">
        <f t="shared" si="5"/>
        <v>市</v>
      </c>
      <c r="E1345" s="57">
        <v>207</v>
      </c>
      <c r="F1345" s="160" t="s">
        <v>266</v>
      </c>
      <c r="G1345" s="45"/>
      <c r="H1345" s="45"/>
      <c r="I1345" s="45"/>
      <c r="J1345" s="45"/>
      <c r="K1345" s="45"/>
      <c r="L1345" s="45"/>
      <c r="M1345" s="45"/>
    </row>
    <row r="1346" spans="1:13" x14ac:dyDescent="0.25">
      <c r="A1346" s="159" t="s">
        <v>2938</v>
      </c>
      <c r="B1346" s="54" t="s">
        <v>2923</v>
      </c>
      <c r="C1346" s="58" t="s">
        <v>2939</v>
      </c>
      <c r="D1346" s="56" t="str">
        <f t="shared" si="5"/>
        <v>市</v>
      </c>
      <c r="E1346" s="57">
        <v>191</v>
      </c>
      <c r="F1346" s="160" t="s">
        <v>265</v>
      </c>
      <c r="G1346" s="45"/>
      <c r="H1346" s="45"/>
      <c r="I1346" s="45"/>
      <c r="J1346" s="45"/>
      <c r="K1346" s="45"/>
      <c r="L1346" s="45"/>
      <c r="M1346" s="45"/>
    </row>
    <row r="1347" spans="1:13" x14ac:dyDescent="0.25">
      <c r="A1347" s="159" t="s">
        <v>2940</v>
      </c>
      <c r="B1347" s="54" t="s">
        <v>2923</v>
      </c>
      <c r="C1347" s="58" t="s">
        <v>2941</v>
      </c>
      <c r="D1347" s="56" t="str">
        <f t="shared" si="5"/>
        <v>市</v>
      </c>
      <c r="E1347" s="57">
        <v>203</v>
      </c>
      <c r="F1347" s="160" t="s">
        <v>266</v>
      </c>
      <c r="G1347" s="45"/>
      <c r="H1347" s="45"/>
      <c r="I1347" s="45"/>
      <c r="J1347" s="45"/>
      <c r="K1347" s="45"/>
      <c r="L1347" s="45"/>
      <c r="M1347" s="45"/>
    </row>
    <row r="1348" spans="1:13" x14ac:dyDescent="0.25">
      <c r="A1348" s="159" t="s">
        <v>2942</v>
      </c>
      <c r="B1348" s="54" t="s">
        <v>2923</v>
      </c>
      <c r="C1348" s="58" t="s">
        <v>2943</v>
      </c>
      <c r="D1348" s="56" t="str">
        <f t="shared" si="5"/>
        <v>市</v>
      </c>
      <c r="E1348" s="57">
        <v>157</v>
      </c>
      <c r="F1348" s="160" t="s">
        <v>265</v>
      </c>
      <c r="G1348" s="45"/>
      <c r="H1348" s="45"/>
      <c r="I1348" s="45"/>
      <c r="J1348" s="45"/>
      <c r="K1348" s="45"/>
      <c r="L1348" s="45"/>
      <c r="M1348" s="45"/>
    </row>
    <row r="1349" spans="1:13" x14ac:dyDescent="0.25">
      <c r="A1349" s="159" t="s">
        <v>2944</v>
      </c>
      <c r="B1349" s="54" t="s">
        <v>2923</v>
      </c>
      <c r="C1349" s="58" t="s">
        <v>2945</v>
      </c>
      <c r="D1349" s="56" t="str">
        <f t="shared" si="5"/>
        <v>市</v>
      </c>
      <c r="E1349" s="57">
        <v>145</v>
      </c>
      <c r="F1349" s="160" t="s">
        <v>265</v>
      </c>
      <c r="G1349" s="45"/>
      <c r="H1349" s="45"/>
      <c r="I1349" s="45"/>
      <c r="J1349" s="45"/>
      <c r="K1349" s="45"/>
      <c r="L1349" s="45"/>
      <c r="M1349" s="45"/>
    </row>
    <row r="1350" spans="1:13" x14ac:dyDescent="0.25">
      <c r="A1350" s="159" t="s">
        <v>2946</v>
      </c>
      <c r="B1350" s="54" t="s">
        <v>2923</v>
      </c>
      <c r="C1350" s="58" t="s">
        <v>2947</v>
      </c>
      <c r="D1350" s="56" t="str">
        <f t="shared" si="5"/>
        <v>市</v>
      </c>
      <c r="E1350" s="57">
        <v>167</v>
      </c>
      <c r="F1350" s="160" t="s">
        <v>265</v>
      </c>
      <c r="G1350" s="45"/>
      <c r="H1350" s="45"/>
      <c r="I1350" s="45"/>
      <c r="J1350" s="45"/>
      <c r="K1350" s="45"/>
      <c r="L1350" s="45"/>
      <c r="M1350" s="45"/>
    </row>
    <row r="1351" spans="1:13" x14ac:dyDescent="0.25">
      <c r="A1351" s="159" t="s">
        <v>2948</v>
      </c>
      <c r="B1351" s="54" t="s">
        <v>2923</v>
      </c>
      <c r="C1351" s="58" t="s">
        <v>2949</v>
      </c>
      <c r="D1351" s="56" t="str">
        <f t="shared" si="5"/>
        <v>市</v>
      </c>
      <c r="E1351" s="57">
        <v>257</v>
      </c>
      <c r="F1351" s="160" t="s">
        <v>266</v>
      </c>
      <c r="G1351" s="45"/>
      <c r="H1351" s="45"/>
      <c r="I1351" s="45"/>
      <c r="J1351" s="45"/>
      <c r="K1351" s="45"/>
      <c r="L1351" s="45"/>
      <c r="M1351" s="45"/>
    </row>
    <row r="1352" spans="1:13" x14ac:dyDescent="0.25">
      <c r="A1352" s="159" t="s">
        <v>2950</v>
      </c>
      <c r="B1352" s="54" t="s">
        <v>2923</v>
      </c>
      <c r="C1352" s="58" t="s">
        <v>2951</v>
      </c>
      <c r="D1352" s="56" t="str">
        <f t="shared" si="5"/>
        <v>市</v>
      </c>
      <c r="E1352" s="57">
        <v>189</v>
      </c>
      <c r="F1352" s="160" t="s">
        <v>265</v>
      </c>
      <c r="G1352" s="45"/>
      <c r="H1352" s="45"/>
      <c r="I1352" s="45"/>
      <c r="J1352" s="45"/>
      <c r="K1352" s="45"/>
      <c r="L1352" s="45"/>
      <c r="M1352" s="45"/>
    </row>
    <row r="1353" spans="1:13" x14ac:dyDescent="0.25">
      <c r="A1353" s="159" t="s">
        <v>2952</v>
      </c>
      <c r="B1353" s="54" t="s">
        <v>2923</v>
      </c>
      <c r="C1353" s="58" t="s">
        <v>2953</v>
      </c>
      <c r="D1353" s="56" t="str">
        <f t="shared" si="5"/>
        <v>市</v>
      </c>
      <c r="E1353" s="57">
        <v>134</v>
      </c>
      <c r="F1353" s="160" t="s">
        <v>265</v>
      </c>
      <c r="G1353" s="45"/>
      <c r="H1353" s="45"/>
      <c r="I1353" s="45"/>
      <c r="J1353" s="45"/>
      <c r="K1353" s="45"/>
      <c r="L1353" s="45"/>
      <c r="M1353" s="45"/>
    </row>
    <row r="1354" spans="1:13" x14ac:dyDescent="0.25">
      <c r="A1354" s="159" t="s">
        <v>2954</v>
      </c>
      <c r="B1354" s="54" t="s">
        <v>2923</v>
      </c>
      <c r="C1354" s="58" t="s">
        <v>2955</v>
      </c>
      <c r="D1354" s="56" t="str">
        <f t="shared" si="5"/>
        <v>町</v>
      </c>
      <c r="E1354" s="57">
        <v>66</v>
      </c>
      <c r="F1354" s="160" t="s">
        <v>264</v>
      </c>
      <c r="G1354" s="45"/>
      <c r="H1354" s="45"/>
      <c r="I1354" s="45"/>
      <c r="J1354" s="45"/>
      <c r="K1354" s="45"/>
      <c r="L1354" s="45"/>
      <c r="M1354" s="45"/>
    </row>
    <row r="1355" spans="1:13" x14ac:dyDescent="0.25">
      <c r="A1355" s="159" t="s">
        <v>2956</v>
      </c>
      <c r="B1355" s="54" t="s">
        <v>2923</v>
      </c>
      <c r="C1355" s="58" t="s">
        <v>2957</v>
      </c>
      <c r="D1355" s="56" t="str">
        <f t="shared" si="5"/>
        <v>町</v>
      </c>
      <c r="E1355" s="57">
        <v>43</v>
      </c>
      <c r="F1355" s="160" t="s">
        <v>264</v>
      </c>
      <c r="G1355" s="45"/>
      <c r="H1355" s="45"/>
      <c r="I1355" s="45"/>
      <c r="J1355" s="45"/>
      <c r="K1355" s="45"/>
      <c r="L1355" s="45"/>
      <c r="M1355" s="45"/>
    </row>
    <row r="1356" spans="1:13" x14ac:dyDescent="0.25">
      <c r="A1356" s="159" t="s">
        <v>2958</v>
      </c>
      <c r="B1356" s="54" t="s">
        <v>2923</v>
      </c>
      <c r="C1356" s="58" t="s">
        <v>2959</v>
      </c>
      <c r="D1356" s="56" t="str">
        <f t="shared" si="5"/>
        <v>町</v>
      </c>
      <c r="E1356" s="57">
        <v>42</v>
      </c>
      <c r="F1356" s="160" t="s">
        <v>264</v>
      </c>
      <c r="G1356" s="45"/>
      <c r="H1356" s="45"/>
      <c r="I1356" s="45"/>
      <c r="J1356" s="45"/>
      <c r="K1356" s="45"/>
      <c r="L1356" s="45"/>
      <c r="M1356" s="45"/>
    </row>
    <row r="1357" spans="1:13" x14ac:dyDescent="0.25">
      <c r="A1357" s="159" t="s">
        <v>2960</v>
      </c>
      <c r="B1357" s="54" t="s">
        <v>2923</v>
      </c>
      <c r="C1357" s="58" t="s">
        <v>2961</v>
      </c>
      <c r="D1357" s="56" t="str">
        <f t="shared" si="5"/>
        <v>町</v>
      </c>
      <c r="E1357" s="57">
        <v>65</v>
      </c>
      <c r="F1357" s="160" t="s">
        <v>264</v>
      </c>
      <c r="G1357" s="45"/>
      <c r="H1357" s="45"/>
      <c r="I1357" s="45"/>
      <c r="J1357" s="45"/>
      <c r="K1357" s="45"/>
      <c r="L1357" s="45"/>
      <c r="M1357" s="45"/>
    </row>
    <row r="1358" spans="1:13" x14ac:dyDescent="0.25">
      <c r="A1358" s="159" t="s">
        <v>2962</v>
      </c>
      <c r="B1358" s="54" t="s">
        <v>2923</v>
      </c>
      <c r="C1358" s="58" t="s">
        <v>2963</v>
      </c>
      <c r="D1358" s="56" t="str">
        <f t="shared" si="5"/>
        <v>村</v>
      </c>
      <c r="E1358" s="57">
        <v>18</v>
      </c>
      <c r="F1358" s="160" t="s">
        <v>264</v>
      </c>
      <c r="G1358" s="45"/>
      <c r="H1358" s="45"/>
      <c r="I1358" s="45"/>
      <c r="J1358" s="45"/>
      <c r="K1358" s="45"/>
      <c r="L1358" s="45"/>
      <c r="M1358" s="45"/>
    </row>
    <row r="1359" spans="1:13" x14ac:dyDescent="0.25">
      <c r="A1359" s="159" t="s">
        <v>2964</v>
      </c>
      <c r="B1359" s="54" t="s">
        <v>2923</v>
      </c>
      <c r="C1359" s="58" t="s">
        <v>2965</v>
      </c>
      <c r="D1359" s="56" t="str">
        <f t="shared" si="5"/>
        <v>町</v>
      </c>
      <c r="E1359" s="57">
        <v>100</v>
      </c>
      <c r="F1359" s="160" t="s">
        <v>265</v>
      </c>
      <c r="G1359" s="45"/>
      <c r="H1359" s="45"/>
      <c r="I1359" s="45"/>
      <c r="J1359" s="45"/>
      <c r="K1359" s="45"/>
      <c r="L1359" s="45"/>
      <c r="M1359" s="45"/>
    </row>
    <row r="1360" spans="1:13" x14ac:dyDescent="0.25">
      <c r="A1360" s="159" t="s">
        <v>2966</v>
      </c>
      <c r="B1360" s="54" t="s">
        <v>2923</v>
      </c>
      <c r="C1360" s="58" t="s">
        <v>2967</v>
      </c>
      <c r="D1360" s="56" t="str">
        <f t="shared" si="5"/>
        <v>町</v>
      </c>
      <c r="E1360" s="57">
        <v>40</v>
      </c>
      <c r="F1360" s="160" t="s">
        <v>264</v>
      </c>
      <c r="G1360" s="45"/>
      <c r="H1360" s="45"/>
      <c r="I1360" s="45"/>
      <c r="J1360" s="45"/>
      <c r="K1360" s="45"/>
      <c r="L1360" s="45"/>
      <c r="M1360" s="45"/>
    </row>
    <row r="1361" spans="1:13" x14ac:dyDescent="0.25">
      <c r="A1361" s="159" t="s">
        <v>2968</v>
      </c>
      <c r="B1361" s="54" t="s">
        <v>2923</v>
      </c>
      <c r="C1361" s="58" t="s">
        <v>2969</v>
      </c>
      <c r="D1361" s="56" t="str">
        <f t="shared" si="5"/>
        <v>町</v>
      </c>
      <c r="E1361" s="57">
        <v>42</v>
      </c>
      <c r="F1361" s="160" t="s">
        <v>264</v>
      </c>
      <c r="G1361" s="45"/>
      <c r="H1361" s="45"/>
      <c r="I1361" s="45"/>
      <c r="J1361" s="45"/>
      <c r="K1361" s="45"/>
      <c r="L1361" s="45"/>
      <c r="M1361" s="45"/>
    </row>
    <row r="1362" spans="1:13" x14ac:dyDescent="0.25">
      <c r="A1362" s="159" t="s">
        <v>2970</v>
      </c>
      <c r="B1362" s="54" t="s">
        <v>2923</v>
      </c>
      <c r="C1362" s="58" t="s">
        <v>2971</v>
      </c>
      <c r="D1362" s="56" t="str">
        <f t="shared" si="5"/>
        <v>村</v>
      </c>
      <c r="E1362" s="57">
        <v>21</v>
      </c>
      <c r="F1362" s="160" t="s">
        <v>264</v>
      </c>
      <c r="G1362" s="45"/>
      <c r="H1362" s="45"/>
      <c r="I1362" s="45"/>
      <c r="J1362" s="45"/>
      <c r="K1362" s="45"/>
      <c r="L1362" s="45"/>
      <c r="M1362" s="45"/>
    </row>
    <row r="1363" spans="1:13" x14ac:dyDescent="0.25">
      <c r="A1363" s="159" t="s">
        <v>2972</v>
      </c>
      <c r="B1363" s="54" t="s">
        <v>2923</v>
      </c>
      <c r="C1363" s="58" t="s">
        <v>2973</v>
      </c>
      <c r="D1363" s="56" t="str">
        <f t="shared" si="5"/>
        <v>町</v>
      </c>
      <c r="E1363" s="57">
        <v>41</v>
      </c>
      <c r="F1363" s="160" t="s">
        <v>264</v>
      </c>
      <c r="G1363" s="45"/>
      <c r="H1363" s="45"/>
      <c r="I1363" s="45"/>
      <c r="J1363" s="45"/>
      <c r="K1363" s="45"/>
      <c r="L1363" s="45"/>
      <c r="M1363" s="45"/>
    </row>
    <row r="1364" spans="1:13" x14ac:dyDescent="0.25">
      <c r="A1364" s="159" t="s">
        <v>2974</v>
      </c>
      <c r="B1364" s="54" t="s">
        <v>2923</v>
      </c>
      <c r="C1364" s="58" t="s">
        <v>2975</v>
      </c>
      <c r="D1364" s="56" t="str">
        <f t="shared" si="5"/>
        <v>町</v>
      </c>
      <c r="E1364" s="57">
        <v>89</v>
      </c>
      <c r="F1364" s="160" t="s">
        <v>264</v>
      </c>
      <c r="G1364" s="45"/>
      <c r="H1364" s="45"/>
      <c r="I1364" s="45"/>
      <c r="J1364" s="45"/>
      <c r="K1364" s="45"/>
      <c r="L1364" s="45"/>
      <c r="M1364" s="45"/>
    </row>
    <row r="1365" spans="1:13" x14ac:dyDescent="0.25">
      <c r="A1365" s="159" t="s">
        <v>2976</v>
      </c>
      <c r="B1365" s="54" t="s">
        <v>2923</v>
      </c>
      <c r="C1365" s="58" t="s">
        <v>2977</v>
      </c>
      <c r="D1365" s="56" t="str">
        <f t="shared" si="5"/>
        <v>町</v>
      </c>
      <c r="E1365" s="57">
        <v>89</v>
      </c>
      <c r="F1365" s="160" t="s">
        <v>264</v>
      </c>
      <c r="G1365" s="45"/>
      <c r="H1365" s="45"/>
      <c r="I1365" s="45"/>
      <c r="J1365" s="45"/>
      <c r="K1365" s="45"/>
      <c r="L1365" s="45"/>
      <c r="M1365" s="45"/>
    </row>
    <row r="1366" spans="1:13" x14ac:dyDescent="0.25">
      <c r="A1366" s="161" t="s">
        <v>2978</v>
      </c>
      <c r="B1366" s="61" t="s">
        <v>2979</v>
      </c>
      <c r="C1366" s="55" t="s">
        <v>2979</v>
      </c>
      <c r="D1366" s="56" t="str">
        <f t="shared" si="5"/>
        <v>県</v>
      </c>
      <c r="E1366" s="57">
        <v>3533</v>
      </c>
      <c r="F1366" s="157" t="s">
        <v>267</v>
      </c>
      <c r="G1366" s="45"/>
      <c r="H1366" s="45"/>
      <c r="I1366" s="45"/>
      <c r="J1366" s="45"/>
      <c r="K1366" s="45"/>
      <c r="L1366" s="45"/>
      <c r="M1366" s="45"/>
    </row>
    <row r="1367" spans="1:13" x14ac:dyDescent="0.25">
      <c r="A1367" s="161" t="s">
        <v>2980</v>
      </c>
      <c r="B1367" s="61" t="s">
        <v>2979</v>
      </c>
      <c r="C1367" s="55" t="s">
        <v>2981</v>
      </c>
      <c r="D1367" s="56" t="str">
        <f t="shared" si="5"/>
        <v>市</v>
      </c>
      <c r="E1367" s="57">
        <v>2686</v>
      </c>
      <c r="F1367" s="157" t="s">
        <v>267</v>
      </c>
      <c r="G1367" s="45"/>
      <c r="H1367" s="45"/>
      <c r="I1367" s="45"/>
      <c r="J1367" s="45"/>
      <c r="K1367" s="45"/>
      <c r="L1367" s="45"/>
      <c r="M1367" s="45"/>
    </row>
    <row r="1368" spans="1:13" x14ac:dyDescent="0.25">
      <c r="A1368" s="159" t="s">
        <v>2982</v>
      </c>
      <c r="B1368" s="54" t="s">
        <v>2979</v>
      </c>
      <c r="C1368" s="58" t="s">
        <v>2983</v>
      </c>
      <c r="D1368" s="56" t="str">
        <f t="shared" si="5"/>
        <v>市</v>
      </c>
      <c r="E1368" s="57">
        <v>661</v>
      </c>
      <c r="F1368" s="160" t="s">
        <v>266</v>
      </c>
      <c r="G1368" s="45"/>
      <c r="H1368" s="45"/>
      <c r="I1368" s="45"/>
      <c r="J1368" s="45"/>
      <c r="K1368" s="45"/>
      <c r="L1368" s="45"/>
      <c r="M1368" s="45"/>
    </row>
    <row r="1369" spans="1:13" x14ac:dyDescent="0.25">
      <c r="A1369" s="159" t="s">
        <v>2984</v>
      </c>
      <c r="B1369" s="54" t="s">
        <v>2979</v>
      </c>
      <c r="C1369" s="58" t="s">
        <v>2985</v>
      </c>
      <c r="D1369" s="56" t="str">
        <f t="shared" si="5"/>
        <v>市</v>
      </c>
      <c r="E1369" s="57">
        <v>112</v>
      </c>
      <c r="F1369" s="160" t="s">
        <v>265</v>
      </c>
      <c r="G1369" s="45"/>
      <c r="H1369" s="45"/>
      <c r="I1369" s="45"/>
      <c r="J1369" s="45"/>
      <c r="K1369" s="45"/>
      <c r="L1369" s="45"/>
      <c r="M1369" s="45"/>
    </row>
    <row r="1370" spans="1:13" x14ac:dyDescent="0.25">
      <c r="A1370" s="159" t="s">
        <v>2986</v>
      </c>
      <c r="B1370" s="54" t="s">
        <v>2979</v>
      </c>
      <c r="C1370" s="58" t="s">
        <v>2987</v>
      </c>
      <c r="D1370" s="56" t="str">
        <f t="shared" si="5"/>
        <v>市</v>
      </c>
      <c r="E1370" s="57">
        <v>350</v>
      </c>
      <c r="F1370" s="160" t="s">
        <v>266</v>
      </c>
      <c r="G1370" s="45"/>
      <c r="H1370" s="45"/>
      <c r="I1370" s="45"/>
      <c r="J1370" s="45"/>
      <c r="K1370" s="45"/>
      <c r="L1370" s="45"/>
      <c r="M1370" s="45"/>
    </row>
    <row r="1371" spans="1:13" x14ac:dyDescent="0.25">
      <c r="A1371" s="159" t="s">
        <v>2988</v>
      </c>
      <c r="B1371" s="54" t="s">
        <v>2979</v>
      </c>
      <c r="C1371" s="58" t="s">
        <v>2989</v>
      </c>
      <c r="D1371" s="56" t="str">
        <f t="shared" si="5"/>
        <v>市</v>
      </c>
      <c r="E1371" s="57">
        <v>338</v>
      </c>
      <c r="F1371" s="160" t="s">
        <v>266</v>
      </c>
      <c r="G1371" s="45"/>
      <c r="H1371" s="45"/>
      <c r="I1371" s="45"/>
      <c r="J1371" s="45"/>
      <c r="K1371" s="45"/>
      <c r="L1371" s="45"/>
      <c r="M1371" s="45"/>
    </row>
    <row r="1372" spans="1:13" x14ac:dyDescent="0.25">
      <c r="A1372" s="159" t="s">
        <v>2990</v>
      </c>
      <c r="B1372" s="54" t="s">
        <v>2979</v>
      </c>
      <c r="C1372" s="58" t="s">
        <v>2991</v>
      </c>
      <c r="D1372" s="56" t="str">
        <f t="shared" si="5"/>
        <v>市</v>
      </c>
      <c r="E1372" s="57">
        <v>1151</v>
      </c>
      <c r="F1372" s="157" t="s">
        <v>267</v>
      </c>
      <c r="G1372" s="45"/>
      <c r="H1372" s="45"/>
      <c r="I1372" s="45"/>
      <c r="J1372" s="45"/>
      <c r="K1372" s="45"/>
      <c r="L1372" s="45"/>
      <c r="M1372" s="45"/>
    </row>
    <row r="1373" spans="1:13" x14ac:dyDescent="0.25">
      <c r="A1373" s="159" t="s">
        <v>2992</v>
      </c>
      <c r="B1373" s="54" t="s">
        <v>2979</v>
      </c>
      <c r="C1373" s="58" t="s">
        <v>1609</v>
      </c>
      <c r="D1373" s="56" t="str">
        <f t="shared" si="5"/>
        <v>市</v>
      </c>
      <c r="E1373" s="57">
        <v>166</v>
      </c>
      <c r="F1373" s="160" t="s">
        <v>265</v>
      </c>
      <c r="G1373" s="45"/>
      <c r="H1373" s="45"/>
      <c r="I1373" s="45"/>
      <c r="J1373" s="45"/>
      <c r="K1373" s="45"/>
      <c r="L1373" s="45"/>
      <c r="M1373" s="45"/>
    </row>
    <row r="1374" spans="1:13" x14ac:dyDescent="0.25">
      <c r="A1374" s="159" t="s">
        <v>2993</v>
      </c>
      <c r="B1374" s="54" t="s">
        <v>2979</v>
      </c>
      <c r="C1374" s="58" t="s">
        <v>2994</v>
      </c>
      <c r="D1374" s="56" t="str">
        <f t="shared" si="5"/>
        <v>市</v>
      </c>
      <c r="E1374" s="57">
        <v>247</v>
      </c>
      <c r="F1374" s="160" t="s">
        <v>266</v>
      </c>
      <c r="G1374" s="45"/>
      <c r="H1374" s="45"/>
      <c r="I1374" s="45"/>
      <c r="J1374" s="45"/>
      <c r="K1374" s="45"/>
      <c r="L1374" s="45"/>
      <c r="M1374" s="45"/>
    </row>
    <row r="1375" spans="1:13" x14ac:dyDescent="0.25">
      <c r="A1375" s="159" t="s">
        <v>2995</v>
      </c>
      <c r="B1375" s="54" t="s">
        <v>2979</v>
      </c>
      <c r="C1375" s="58" t="s">
        <v>2996</v>
      </c>
      <c r="D1375" s="56" t="str">
        <f t="shared" si="5"/>
        <v>市</v>
      </c>
      <c r="E1375" s="57">
        <v>271</v>
      </c>
      <c r="F1375" s="160" t="s">
        <v>266</v>
      </c>
      <c r="G1375" s="45"/>
      <c r="H1375" s="45"/>
      <c r="I1375" s="45"/>
      <c r="J1375" s="45"/>
      <c r="K1375" s="45"/>
      <c r="L1375" s="45"/>
      <c r="M1375" s="45"/>
    </row>
    <row r="1376" spans="1:13" x14ac:dyDescent="0.25">
      <c r="A1376" s="159" t="s">
        <v>2997</v>
      </c>
      <c r="B1376" s="54" t="s">
        <v>2979</v>
      </c>
      <c r="C1376" s="58" t="s">
        <v>2998</v>
      </c>
      <c r="D1376" s="56" t="str">
        <f t="shared" si="5"/>
        <v>市</v>
      </c>
      <c r="E1376" s="57">
        <v>120</v>
      </c>
      <c r="F1376" s="160" t="s">
        <v>265</v>
      </c>
      <c r="G1376" s="45"/>
      <c r="H1376" s="45"/>
      <c r="I1376" s="45"/>
      <c r="J1376" s="45"/>
      <c r="K1376" s="45"/>
      <c r="L1376" s="45"/>
      <c r="M1376" s="45"/>
    </row>
    <row r="1377" spans="1:13" x14ac:dyDescent="0.25">
      <c r="A1377" s="159" t="s">
        <v>2999</v>
      </c>
      <c r="B1377" s="54" t="s">
        <v>2979</v>
      </c>
      <c r="C1377" s="58" t="s">
        <v>3000</v>
      </c>
      <c r="D1377" s="56" t="str">
        <f t="shared" si="5"/>
        <v>市</v>
      </c>
      <c r="E1377" s="57">
        <v>594</v>
      </c>
      <c r="F1377" s="160" t="s">
        <v>266</v>
      </c>
      <c r="G1377" s="45"/>
      <c r="H1377" s="45"/>
      <c r="I1377" s="45"/>
      <c r="J1377" s="45"/>
      <c r="K1377" s="45"/>
      <c r="L1377" s="45"/>
      <c r="M1377" s="45"/>
    </row>
    <row r="1378" spans="1:13" x14ac:dyDescent="0.25">
      <c r="A1378" s="159" t="s">
        <v>3001</v>
      </c>
      <c r="B1378" s="54" t="s">
        <v>2979</v>
      </c>
      <c r="C1378" s="58" t="s">
        <v>3002</v>
      </c>
      <c r="D1378" s="56" t="str">
        <f t="shared" si="5"/>
        <v>市</v>
      </c>
      <c r="E1378" s="57">
        <v>443</v>
      </c>
      <c r="F1378" s="160" t="s">
        <v>266</v>
      </c>
      <c r="G1378" s="45"/>
      <c r="H1378" s="45"/>
      <c r="I1378" s="45"/>
      <c r="J1378" s="45"/>
      <c r="K1378" s="45"/>
      <c r="L1378" s="45"/>
      <c r="M1378" s="45"/>
    </row>
    <row r="1379" spans="1:13" x14ac:dyDescent="0.25">
      <c r="A1379" s="159" t="s">
        <v>3003</v>
      </c>
      <c r="B1379" s="54" t="s">
        <v>2979</v>
      </c>
      <c r="C1379" s="58" t="s">
        <v>3004</v>
      </c>
      <c r="D1379" s="56" t="str">
        <f t="shared" si="5"/>
        <v>市</v>
      </c>
      <c r="E1379" s="57">
        <v>162</v>
      </c>
      <c r="F1379" s="160" t="s">
        <v>265</v>
      </c>
      <c r="G1379" s="45"/>
      <c r="H1379" s="45"/>
      <c r="I1379" s="45"/>
      <c r="J1379" s="45"/>
      <c r="K1379" s="45"/>
      <c r="L1379" s="45"/>
      <c r="M1379" s="45"/>
    </row>
    <row r="1380" spans="1:13" x14ac:dyDescent="0.25">
      <c r="A1380" s="159" t="s">
        <v>3005</v>
      </c>
      <c r="B1380" s="54" t="s">
        <v>2979</v>
      </c>
      <c r="C1380" s="58" t="s">
        <v>3006</v>
      </c>
      <c r="D1380" s="56" t="str">
        <f t="shared" si="5"/>
        <v>市</v>
      </c>
      <c r="E1380" s="57">
        <v>133</v>
      </c>
      <c r="F1380" s="160" t="s">
        <v>265</v>
      </c>
      <c r="G1380" s="45"/>
      <c r="H1380" s="45"/>
      <c r="I1380" s="45"/>
      <c r="J1380" s="45"/>
      <c r="K1380" s="45"/>
      <c r="L1380" s="45"/>
      <c r="M1380" s="45"/>
    </row>
    <row r="1381" spans="1:13" x14ac:dyDescent="0.25">
      <c r="A1381" s="159" t="s">
        <v>3007</v>
      </c>
      <c r="B1381" s="54" t="s">
        <v>2979</v>
      </c>
      <c r="C1381" s="58" t="s">
        <v>3008</v>
      </c>
      <c r="D1381" s="56" t="str">
        <f t="shared" si="5"/>
        <v>町</v>
      </c>
      <c r="E1381" s="57">
        <v>131</v>
      </c>
      <c r="F1381" s="160" t="s">
        <v>265</v>
      </c>
      <c r="G1381" s="45"/>
      <c r="H1381" s="45"/>
      <c r="I1381" s="45"/>
      <c r="J1381" s="45"/>
      <c r="K1381" s="45"/>
      <c r="L1381" s="45"/>
      <c r="M1381" s="45"/>
    </row>
    <row r="1382" spans="1:13" x14ac:dyDescent="0.25">
      <c r="A1382" s="159" t="s">
        <v>3009</v>
      </c>
      <c r="B1382" s="54" t="s">
        <v>2979</v>
      </c>
      <c r="C1382" s="58" t="s">
        <v>3010</v>
      </c>
      <c r="D1382" s="56" t="str">
        <f t="shared" si="5"/>
        <v>町</v>
      </c>
      <c r="E1382" s="57">
        <v>92</v>
      </c>
      <c r="F1382" s="160" t="s">
        <v>264</v>
      </c>
      <c r="G1382" s="45"/>
      <c r="H1382" s="45"/>
      <c r="I1382" s="45"/>
      <c r="J1382" s="45"/>
      <c r="K1382" s="45"/>
      <c r="L1382" s="45"/>
      <c r="M1382" s="45"/>
    </row>
    <row r="1383" spans="1:13" x14ac:dyDescent="0.25">
      <c r="A1383" s="159" t="s">
        <v>3011</v>
      </c>
      <c r="B1383" s="54" t="s">
        <v>2979</v>
      </c>
      <c r="C1383" s="58" t="s">
        <v>3012</v>
      </c>
      <c r="D1383" s="56" t="str">
        <f t="shared" si="5"/>
        <v>町</v>
      </c>
      <c r="E1383" s="57">
        <v>81</v>
      </c>
      <c r="F1383" s="160" t="s">
        <v>264</v>
      </c>
      <c r="G1383" s="45"/>
      <c r="H1383" s="45"/>
      <c r="I1383" s="45"/>
      <c r="J1383" s="45"/>
      <c r="K1383" s="45"/>
      <c r="L1383" s="45"/>
      <c r="M1383" s="45"/>
    </row>
    <row r="1384" spans="1:13" x14ac:dyDescent="0.25">
      <c r="A1384" s="159" t="s">
        <v>3013</v>
      </c>
      <c r="B1384" s="54" t="s">
        <v>2979</v>
      </c>
      <c r="C1384" s="58" t="s">
        <v>3014</v>
      </c>
      <c r="D1384" s="56" t="str">
        <f t="shared" si="5"/>
        <v>町</v>
      </c>
      <c r="E1384" s="57">
        <v>57</v>
      </c>
      <c r="F1384" s="160" t="s">
        <v>264</v>
      </c>
      <c r="G1384" s="45"/>
      <c r="H1384" s="45"/>
      <c r="I1384" s="45"/>
      <c r="J1384" s="45"/>
      <c r="K1384" s="45"/>
      <c r="L1384" s="45"/>
      <c r="M1384" s="45"/>
    </row>
    <row r="1385" spans="1:13" x14ac:dyDescent="0.25">
      <c r="A1385" s="159" t="s">
        <v>3015</v>
      </c>
      <c r="B1385" s="54" t="s">
        <v>2979</v>
      </c>
      <c r="C1385" s="58" t="s">
        <v>3016</v>
      </c>
      <c r="D1385" s="56" t="str">
        <f t="shared" si="5"/>
        <v>町</v>
      </c>
      <c r="E1385" s="57">
        <v>75</v>
      </c>
      <c r="F1385" s="160" t="s">
        <v>264</v>
      </c>
      <c r="G1385" s="45"/>
      <c r="H1385" s="45"/>
      <c r="I1385" s="45"/>
      <c r="J1385" s="45"/>
      <c r="K1385" s="45"/>
      <c r="L1385" s="45"/>
      <c r="M1385" s="45"/>
    </row>
    <row r="1386" spans="1:13" x14ac:dyDescent="0.25">
      <c r="A1386" s="159" t="s">
        <v>3017</v>
      </c>
      <c r="B1386" s="54" t="s">
        <v>2979</v>
      </c>
      <c r="C1386" s="58" t="s">
        <v>3018</v>
      </c>
      <c r="D1386" s="56" t="str">
        <f t="shared" si="5"/>
        <v>町</v>
      </c>
      <c r="E1386" s="57">
        <v>133</v>
      </c>
      <c r="F1386" s="160" t="s">
        <v>265</v>
      </c>
      <c r="G1386" s="45"/>
      <c r="H1386" s="45"/>
      <c r="I1386" s="45"/>
      <c r="J1386" s="45"/>
      <c r="K1386" s="45"/>
      <c r="L1386" s="45"/>
      <c r="M1386" s="45"/>
    </row>
    <row r="1387" spans="1:13" x14ac:dyDescent="0.25">
      <c r="A1387" s="159" t="s">
        <v>3019</v>
      </c>
      <c r="B1387" s="54" t="s">
        <v>2979</v>
      </c>
      <c r="C1387" s="58" t="s">
        <v>3020</v>
      </c>
      <c r="D1387" s="56" t="str">
        <f t="shared" si="5"/>
        <v>町</v>
      </c>
      <c r="E1387" s="57">
        <v>56</v>
      </c>
      <c r="F1387" s="160" t="s">
        <v>264</v>
      </c>
      <c r="G1387" s="45"/>
      <c r="H1387" s="45"/>
      <c r="I1387" s="45"/>
      <c r="J1387" s="45"/>
      <c r="K1387" s="45"/>
      <c r="L1387" s="45"/>
      <c r="M1387" s="45"/>
    </row>
    <row r="1388" spans="1:13" x14ac:dyDescent="0.25">
      <c r="A1388" s="159" t="s">
        <v>3021</v>
      </c>
      <c r="B1388" s="54" t="s">
        <v>2979</v>
      </c>
      <c r="C1388" s="58" t="s">
        <v>3022</v>
      </c>
      <c r="D1388" s="56" t="str">
        <f t="shared" si="5"/>
        <v>町</v>
      </c>
      <c r="E1388" s="57">
        <v>98</v>
      </c>
      <c r="F1388" s="160" t="s">
        <v>264</v>
      </c>
      <c r="G1388" s="45"/>
      <c r="H1388" s="45"/>
      <c r="I1388" s="45"/>
      <c r="J1388" s="45"/>
      <c r="K1388" s="45"/>
      <c r="L1388" s="45"/>
      <c r="M1388" s="45"/>
    </row>
    <row r="1389" spans="1:13" x14ac:dyDescent="0.25">
      <c r="A1389" s="159" t="s">
        <v>3023</v>
      </c>
      <c r="B1389" s="54" t="s">
        <v>2979</v>
      </c>
      <c r="C1389" s="58" t="s">
        <v>3024</v>
      </c>
      <c r="D1389" s="56" t="str">
        <f t="shared" si="5"/>
        <v>町</v>
      </c>
      <c r="E1389" s="57">
        <v>84</v>
      </c>
      <c r="F1389" s="160" t="s">
        <v>264</v>
      </c>
      <c r="G1389" s="45"/>
      <c r="H1389" s="45"/>
      <c r="I1389" s="45"/>
      <c r="J1389" s="45"/>
      <c r="K1389" s="45"/>
      <c r="L1389" s="45"/>
      <c r="M1389" s="45"/>
    </row>
    <row r="1390" spans="1:13" x14ac:dyDescent="0.25">
      <c r="A1390" s="161" t="s">
        <v>3025</v>
      </c>
      <c r="B1390" s="61" t="s">
        <v>3026</v>
      </c>
      <c r="C1390" s="55" t="s">
        <v>3026</v>
      </c>
      <c r="D1390" s="56" t="str">
        <f t="shared" si="5"/>
        <v>県</v>
      </c>
      <c r="E1390" s="57">
        <v>2732</v>
      </c>
      <c r="F1390" s="157" t="s">
        <v>267</v>
      </c>
      <c r="G1390" s="45"/>
      <c r="H1390" s="45"/>
      <c r="I1390" s="45"/>
      <c r="J1390" s="45"/>
      <c r="K1390" s="45"/>
      <c r="L1390" s="45"/>
      <c r="M1390" s="45"/>
    </row>
    <row r="1391" spans="1:13" x14ac:dyDescent="0.25">
      <c r="A1391" s="159" t="s">
        <v>3027</v>
      </c>
      <c r="B1391" s="54" t="s">
        <v>3026</v>
      </c>
      <c r="C1391" s="58" t="s">
        <v>3028</v>
      </c>
      <c r="D1391" s="56" t="str">
        <f t="shared" si="5"/>
        <v>市</v>
      </c>
      <c r="E1391" s="57">
        <v>859</v>
      </c>
      <c r="F1391" s="160" t="s">
        <v>266</v>
      </c>
      <c r="G1391" s="45"/>
      <c r="H1391" s="45"/>
      <c r="I1391" s="45"/>
      <c r="J1391" s="45"/>
      <c r="K1391" s="45"/>
      <c r="L1391" s="45"/>
      <c r="M1391" s="45"/>
    </row>
    <row r="1392" spans="1:13" x14ac:dyDescent="0.25">
      <c r="A1392" s="159" t="s">
        <v>3029</v>
      </c>
      <c r="B1392" s="54" t="s">
        <v>3026</v>
      </c>
      <c r="C1392" s="58" t="s">
        <v>3030</v>
      </c>
      <c r="D1392" s="56" t="str">
        <f t="shared" si="5"/>
        <v>市</v>
      </c>
      <c r="E1392" s="57">
        <v>527</v>
      </c>
      <c r="F1392" s="160" t="s">
        <v>266</v>
      </c>
      <c r="G1392" s="45"/>
      <c r="H1392" s="45"/>
      <c r="I1392" s="45"/>
      <c r="J1392" s="45"/>
      <c r="K1392" s="45"/>
      <c r="L1392" s="45"/>
      <c r="M1392" s="45"/>
    </row>
    <row r="1393" spans="1:13" x14ac:dyDescent="0.25">
      <c r="A1393" s="159" t="s">
        <v>3031</v>
      </c>
      <c r="B1393" s="54" t="s">
        <v>3026</v>
      </c>
      <c r="C1393" s="58" t="s">
        <v>3032</v>
      </c>
      <c r="D1393" s="56" t="str">
        <f t="shared" si="5"/>
        <v>市</v>
      </c>
      <c r="E1393" s="57">
        <v>718</v>
      </c>
      <c r="F1393" s="160" t="s">
        <v>266</v>
      </c>
      <c r="G1393" s="45"/>
      <c r="H1393" s="45"/>
      <c r="I1393" s="45"/>
      <c r="J1393" s="45"/>
      <c r="K1393" s="45"/>
      <c r="L1393" s="45"/>
      <c r="M1393" s="45"/>
    </row>
    <row r="1394" spans="1:13" x14ac:dyDescent="0.25">
      <c r="A1394" s="159" t="s">
        <v>3033</v>
      </c>
      <c r="B1394" s="54" t="s">
        <v>3026</v>
      </c>
      <c r="C1394" s="58" t="s">
        <v>3034</v>
      </c>
      <c r="D1394" s="56" t="str">
        <f t="shared" si="5"/>
        <v>市</v>
      </c>
      <c r="E1394" s="57">
        <v>278</v>
      </c>
      <c r="F1394" s="160" t="s">
        <v>266</v>
      </c>
      <c r="G1394" s="45"/>
      <c r="H1394" s="45"/>
      <c r="I1394" s="45"/>
      <c r="J1394" s="45"/>
      <c r="K1394" s="45"/>
      <c r="L1394" s="45"/>
      <c r="M1394" s="45"/>
    </row>
    <row r="1395" spans="1:13" x14ac:dyDescent="0.25">
      <c r="A1395" s="159" t="s">
        <v>3035</v>
      </c>
      <c r="B1395" s="54" t="s">
        <v>3026</v>
      </c>
      <c r="C1395" s="58" t="s">
        <v>3036</v>
      </c>
      <c r="D1395" s="56" t="str">
        <f t="shared" si="5"/>
        <v>市</v>
      </c>
      <c r="E1395" s="57">
        <v>356</v>
      </c>
      <c r="F1395" s="160" t="s">
        <v>266</v>
      </c>
      <c r="G1395" s="45"/>
      <c r="H1395" s="45"/>
      <c r="I1395" s="45"/>
      <c r="J1395" s="45"/>
      <c r="K1395" s="45"/>
      <c r="L1395" s="45"/>
      <c r="M1395" s="45"/>
    </row>
    <row r="1396" spans="1:13" x14ac:dyDescent="0.25">
      <c r="A1396" s="159" t="s">
        <v>3037</v>
      </c>
      <c r="B1396" s="54" t="s">
        <v>3026</v>
      </c>
      <c r="C1396" s="58" t="s">
        <v>3038</v>
      </c>
      <c r="D1396" s="56" t="str">
        <f t="shared" si="5"/>
        <v>市</v>
      </c>
      <c r="E1396" s="57">
        <v>181</v>
      </c>
      <c r="F1396" s="160" t="s">
        <v>265</v>
      </c>
      <c r="G1396" s="45"/>
      <c r="H1396" s="45"/>
      <c r="I1396" s="45"/>
      <c r="J1396" s="45"/>
      <c r="K1396" s="45"/>
      <c r="L1396" s="45"/>
      <c r="M1396" s="45"/>
    </row>
    <row r="1397" spans="1:13" x14ac:dyDescent="0.25">
      <c r="A1397" s="159" t="s">
        <v>3039</v>
      </c>
      <c r="B1397" s="54" t="s">
        <v>3026</v>
      </c>
      <c r="C1397" s="58" t="s">
        <v>3040</v>
      </c>
      <c r="D1397" s="56" t="str">
        <f t="shared" si="5"/>
        <v>市</v>
      </c>
      <c r="E1397" s="57">
        <v>615</v>
      </c>
      <c r="F1397" s="160" t="s">
        <v>266</v>
      </c>
      <c r="G1397" s="45"/>
      <c r="H1397" s="45"/>
      <c r="I1397" s="45"/>
      <c r="J1397" s="45"/>
      <c r="K1397" s="45"/>
      <c r="L1397" s="45"/>
      <c r="M1397" s="45"/>
    </row>
    <row r="1398" spans="1:13" x14ac:dyDescent="0.25">
      <c r="A1398" s="159" t="s">
        <v>3041</v>
      </c>
      <c r="B1398" s="54" t="s">
        <v>3026</v>
      </c>
      <c r="C1398" s="58" t="s">
        <v>3042</v>
      </c>
      <c r="D1398" s="56" t="str">
        <f t="shared" si="5"/>
        <v>市</v>
      </c>
      <c r="E1398" s="57">
        <v>201</v>
      </c>
      <c r="F1398" s="160" t="s">
        <v>266</v>
      </c>
      <c r="G1398" s="45"/>
      <c r="H1398" s="45"/>
      <c r="I1398" s="45"/>
      <c r="J1398" s="45"/>
      <c r="K1398" s="45"/>
      <c r="L1398" s="45"/>
      <c r="M1398" s="45"/>
    </row>
    <row r="1399" spans="1:13" x14ac:dyDescent="0.25">
      <c r="A1399" s="159" t="s">
        <v>3043</v>
      </c>
      <c r="B1399" s="54" t="s">
        <v>3026</v>
      </c>
      <c r="C1399" s="58" t="s">
        <v>3044</v>
      </c>
      <c r="D1399" s="56" t="str">
        <f t="shared" si="5"/>
        <v>市</v>
      </c>
      <c r="E1399" s="57">
        <v>210</v>
      </c>
      <c r="F1399" s="160" t="s">
        <v>266</v>
      </c>
      <c r="G1399" s="45"/>
      <c r="H1399" s="45"/>
      <c r="I1399" s="45"/>
      <c r="J1399" s="45"/>
      <c r="K1399" s="45"/>
      <c r="L1399" s="45"/>
      <c r="M1399" s="45"/>
    </row>
    <row r="1400" spans="1:13" x14ac:dyDescent="0.25">
      <c r="A1400" s="159" t="s">
        <v>3045</v>
      </c>
      <c r="B1400" s="54" t="s">
        <v>3026</v>
      </c>
      <c r="C1400" s="58" t="s">
        <v>3046</v>
      </c>
      <c r="D1400" s="56" t="str">
        <f t="shared" si="5"/>
        <v>市</v>
      </c>
      <c r="E1400" s="57">
        <v>162</v>
      </c>
      <c r="F1400" s="160" t="s">
        <v>265</v>
      </c>
      <c r="G1400" s="45"/>
      <c r="H1400" s="45"/>
      <c r="I1400" s="45"/>
      <c r="J1400" s="45"/>
      <c r="K1400" s="45"/>
      <c r="L1400" s="45"/>
      <c r="M1400" s="45"/>
    </row>
    <row r="1401" spans="1:13" x14ac:dyDescent="0.25">
      <c r="A1401" s="159" t="s">
        <v>3047</v>
      </c>
      <c r="B1401" s="54" t="s">
        <v>3026</v>
      </c>
      <c r="C1401" s="58" t="s">
        <v>3048</v>
      </c>
      <c r="D1401" s="56" t="str">
        <f t="shared" si="5"/>
        <v>市</v>
      </c>
      <c r="E1401" s="57">
        <v>141</v>
      </c>
      <c r="F1401" s="160" t="s">
        <v>265</v>
      </c>
      <c r="G1401" s="45"/>
      <c r="H1401" s="45"/>
      <c r="I1401" s="45"/>
      <c r="J1401" s="45"/>
      <c r="K1401" s="45"/>
      <c r="L1401" s="45"/>
      <c r="M1401" s="45"/>
    </row>
    <row r="1402" spans="1:13" x14ac:dyDescent="0.25">
      <c r="A1402" s="159" t="s">
        <v>3049</v>
      </c>
      <c r="B1402" s="54" t="s">
        <v>3026</v>
      </c>
      <c r="C1402" s="58" t="s">
        <v>3050</v>
      </c>
      <c r="D1402" s="56" t="str">
        <f t="shared" si="5"/>
        <v>市</v>
      </c>
      <c r="E1402" s="57">
        <v>588</v>
      </c>
      <c r="F1402" s="160" t="s">
        <v>266</v>
      </c>
      <c r="G1402" s="45"/>
      <c r="H1402" s="45"/>
      <c r="I1402" s="45"/>
      <c r="J1402" s="45"/>
      <c r="K1402" s="45"/>
      <c r="L1402" s="45"/>
      <c r="M1402" s="45"/>
    </row>
    <row r="1403" spans="1:13" x14ac:dyDescent="0.25">
      <c r="A1403" s="159" t="s">
        <v>3051</v>
      </c>
      <c r="B1403" s="54" t="s">
        <v>3026</v>
      </c>
      <c r="C1403" s="58" t="s">
        <v>3052</v>
      </c>
      <c r="D1403" s="56" t="str">
        <f t="shared" si="5"/>
        <v>市</v>
      </c>
      <c r="E1403" s="57">
        <v>219</v>
      </c>
      <c r="F1403" s="160" t="s">
        <v>266</v>
      </c>
      <c r="G1403" s="45"/>
      <c r="H1403" s="45"/>
      <c r="I1403" s="45"/>
      <c r="J1403" s="45"/>
      <c r="K1403" s="45"/>
      <c r="L1403" s="45"/>
      <c r="M1403" s="45"/>
    </row>
    <row r="1404" spans="1:13" x14ac:dyDescent="0.25">
      <c r="A1404" s="159" t="s">
        <v>3053</v>
      </c>
      <c r="B1404" s="54" t="s">
        <v>3026</v>
      </c>
      <c r="C1404" s="58" t="s">
        <v>3054</v>
      </c>
      <c r="D1404" s="56" t="str">
        <f t="shared" si="5"/>
        <v>町</v>
      </c>
      <c r="E1404" s="57">
        <v>114</v>
      </c>
      <c r="F1404" s="160" t="s">
        <v>265</v>
      </c>
      <c r="G1404" s="45"/>
      <c r="H1404" s="45"/>
      <c r="I1404" s="45"/>
      <c r="J1404" s="45"/>
      <c r="K1404" s="45"/>
      <c r="L1404" s="45"/>
      <c r="M1404" s="45"/>
    </row>
    <row r="1405" spans="1:13" x14ac:dyDescent="0.25">
      <c r="A1405" s="159" t="s">
        <v>3055</v>
      </c>
      <c r="B1405" s="54" t="s">
        <v>3026</v>
      </c>
      <c r="C1405" s="58" t="s">
        <v>3056</v>
      </c>
      <c r="D1405" s="56" t="str">
        <f t="shared" si="5"/>
        <v>町</v>
      </c>
      <c r="E1405" s="57">
        <v>36</v>
      </c>
      <c r="F1405" s="160" t="s">
        <v>264</v>
      </c>
      <c r="G1405" s="45"/>
      <c r="H1405" s="45"/>
      <c r="I1405" s="45"/>
      <c r="J1405" s="45"/>
      <c r="K1405" s="45"/>
      <c r="L1405" s="45"/>
      <c r="M1405" s="45"/>
    </row>
    <row r="1406" spans="1:13" x14ac:dyDescent="0.25">
      <c r="A1406" s="159" t="s">
        <v>3057</v>
      </c>
      <c r="B1406" s="54" t="s">
        <v>3026</v>
      </c>
      <c r="C1406" s="58" t="s">
        <v>3058</v>
      </c>
      <c r="D1406" s="56" t="str">
        <f t="shared" si="5"/>
        <v>町</v>
      </c>
      <c r="E1406" s="57">
        <v>39</v>
      </c>
      <c r="F1406" s="160" t="s">
        <v>264</v>
      </c>
      <c r="G1406" s="45"/>
      <c r="H1406" s="45"/>
      <c r="I1406" s="45"/>
      <c r="J1406" s="45"/>
      <c r="K1406" s="45"/>
      <c r="L1406" s="45"/>
      <c r="M1406" s="45"/>
    </row>
    <row r="1407" spans="1:13" x14ac:dyDescent="0.25">
      <c r="A1407" s="159" t="s">
        <v>3059</v>
      </c>
      <c r="B1407" s="54" t="s">
        <v>3026</v>
      </c>
      <c r="C1407" s="58" t="s">
        <v>3060</v>
      </c>
      <c r="D1407" s="56" t="str">
        <f t="shared" si="5"/>
        <v>町</v>
      </c>
      <c r="E1407" s="57">
        <v>77</v>
      </c>
      <c r="F1407" s="160" t="s">
        <v>264</v>
      </c>
      <c r="G1407" s="45"/>
      <c r="H1407" s="45"/>
      <c r="I1407" s="45"/>
      <c r="J1407" s="45"/>
      <c r="K1407" s="45"/>
      <c r="L1407" s="45"/>
      <c r="M1407" s="45"/>
    </row>
    <row r="1408" spans="1:13" x14ac:dyDescent="0.25">
      <c r="A1408" s="159" t="s">
        <v>3061</v>
      </c>
      <c r="B1408" s="54" t="s">
        <v>3026</v>
      </c>
      <c r="C1408" s="58" t="s">
        <v>3062</v>
      </c>
      <c r="D1408" s="56" t="str">
        <f t="shared" si="5"/>
        <v>町</v>
      </c>
      <c r="E1408" s="57">
        <v>72</v>
      </c>
      <c r="F1408" s="160" t="s">
        <v>264</v>
      </c>
      <c r="G1408" s="45"/>
      <c r="H1408" s="45"/>
      <c r="I1408" s="45"/>
      <c r="J1408" s="45"/>
      <c r="K1408" s="45"/>
      <c r="L1408" s="45"/>
      <c r="M1408" s="45"/>
    </row>
    <row r="1409" spans="1:13" x14ac:dyDescent="0.25">
      <c r="A1409" s="159" t="s">
        <v>3063</v>
      </c>
      <c r="B1409" s="54" t="s">
        <v>3026</v>
      </c>
      <c r="C1409" s="58" t="s">
        <v>3064</v>
      </c>
      <c r="D1409" s="56" t="str">
        <f t="shared" si="5"/>
        <v>町</v>
      </c>
      <c r="E1409" s="57">
        <v>35</v>
      </c>
      <c r="F1409" s="160" t="s">
        <v>264</v>
      </c>
      <c r="G1409" s="45"/>
      <c r="H1409" s="45"/>
      <c r="I1409" s="45"/>
      <c r="J1409" s="45"/>
      <c r="K1409" s="45"/>
      <c r="L1409" s="45"/>
      <c r="M1409" s="45"/>
    </row>
    <row r="1410" spans="1:13" x14ac:dyDescent="0.25">
      <c r="A1410" s="161" t="s">
        <v>3065</v>
      </c>
      <c r="B1410" s="61" t="s">
        <v>3066</v>
      </c>
      <c r="C1410" s="55" t="s">
        <v>3066</v>
      </c>
      <c r="D1410" s="56" t="str">
        <f t="shared" si="5"/>
        <v>県</v>
      </c>
      <c r="E1410" s="57">
        <v>2384</v>
      </c>
      <c r="F1410" s="157" t="s">
        <v>267</v>
      </c>
      <c r="G1410" s="45"/>
      <c r="H1410" s="45"/>
      <c r="I1410" s="45"/>
      <c r="J1410" s="45"/>
      <c r="K1410" s="45"/>
      <c r="L1410" s="45"/>
      <c r="M1410" s="45"/>
    </row>
    <row r="1411" spans="1:13" x14ac:dyDescent="0.25">
      <c r="A1411" s="159" t="s">
        <v>3067</v>
      </c>
      <c r="B1411" s="54" t="s">
        <v>3066</v>
      </c>
      <c r="C1411" s="58" t="s">
        <v>3068</v>
      </c>
      <c r="D1411" s="56" t="str">
        <f t="shared" si="5"/>
        <v>市</v>
      </c>
      <c r="E1411" s="57">
        <v>629</v>
      </c>
      <c r="F1411" s="160" t="s">
        <v>266</v>
      </c>
      <c r="G1411" s="45"/>
      <c r="H1411" s="45"/>
      <c r="I1411" s="45"/>
      <c r="J1411" s="45"/>
      <c r="K1411" s="45"/>
      <c r="L1411" s="45"/>
      <c r="M1411" s="45"/>
    </row>
    <row r="1412" spans="1:13" x14ac:dyDescent="0.25">
      <c r="A1412" s="159" t="s">
        <v>3069</v>
      </c>
      <c r="B1412" s="54" t="s">
        <v>3066</v>
      </c>
      <c r="C1412" s="58" t="s">
        <v>3070</v>
      </c>
      <c r="D1412" s="56" t="str">
        <f t="shared" si="5"/>
        <v>市</v>
      </c>
      <c r="E1412" s="57">
        <v>207</v>
      </c>
      <c r="F1412" s="160" t="s">
        <v>266</v>
      </c>
      <c r="G1412" s="45"/>
      <c r="H1412" s="45"/>
      <c r="I1412" s="45"/>
      <c r="J1412" s="45"/>
      <c r="K1412" s="45"/>
      <c r="L1412" s="45"/>
      <c r="M1412" s="45"/>
    </row>
    <row r="1413" spans="1:13" x14ac:dyDescent="0.25">
      <c r="A1413" s="159" t="s">
        <v>3071</v>
      </c>
      <c r="B1413" s="54" t="s">
        <v>3066</v>
      </c>
      <c r="C1413" s="58" t="s">
        <v>3072</v>
      </c>
      <c r="D1413" s="56" t="str">
        <f t="shared" si="5"/>
        <v>市</v>
      </c>
      <c r="E1413" s="57">
        <v>155</v>
      </c>
      <c r="F1413" s="160" t="s">
        <v>265</v>
      </c>
      <c r="G1413" s="45"/>
      <c r="H1413" s="45"/>
      <c r="I1413" s="45"/>
      <c r="J1413" s="45"/>
      <c r="K1413" s="45"/>
      <c r="L1413" s="45"/>
      <c r="M1413" s="45"/>
    </row>
    <row r="1414" spans="1:13" x14ac:dyDescent="0.25">
      <c r="A1414" s="159" t="s">
        <v>3073</v>
      </c>
      <c r="B1414" s="54" t="s">
        <v>3066</v>
      </c>
      <c r="C1414" s="58" t="s">
        <v>3074</v>
      </c>
      <c r="D1414" s="56" t="str">
        <f t="shared" si="5"/>
        <v>市</v>
      </c>
      <c r="E1414" s="57">
        <v>262</v>
      </c>
      <c r="F1414" s="160" t="s">
        <v>266</v>
      </c>
      <c r="G1414" s="45"/>
      <c r="H1414" s="45"/>
      <c r="I1414" s="45"/>
      <c r="J1414" s="45"/>
      <c r="K1414" s="45"/>
      <c r="L1414" s="45"/>
      <c r="M1414" s="45"/>
    </row>
    <row r="1415" spans="1:13" x14ac:dyDescent="0.25">
      <c r="A1415" s="159" t="s">
        <v>3075</v>
      </c>
      <c r="B1415" s="54" t="s">
        <v>3066</v>
      </c>
      <c r="C1415" s="58" t="s">
        <v>3076</v>
      </c>
      <c r="D1415" s="56" t="str">
        <f t="shared" si="5"/>
        <v>市</v>
      </c>
      <c r="E1415" s="57">
        <v>146</v>
      </c>
      <c r="F1415" s="160" t="s">
        <v>265</v>
      </c>
      <c r="G1415" s="45"/>
      <c r="H1415" s="45"/>
      <c r="I1415" s="45"/>
      <c r="J1415" s="45"/>
      <c r="K1415" s="45"/>
      <c r="L1415" s="45"/>
      <c r="M1415" s="45"/>
    </row>
    <row r="1416" spans="1:13" x14ac:dyDescent="0.25">
      <c r="A1416" s="159" t="s">
        <v>3077</v>
      </c>
      <c r="B1416" s="54" t="s">
        <v>3066</v>
      </c>
      <c r="C1416" s="58" t="s">
        <v>3078</v>
      </c>
      <c r="D1416" s="56" t="str">
        <f t="shared" si="5"/>
        <v>市</v>
      </c>
      <c r="E1416" s="57">
        <v>167</v>
      </c>
      <c r="F1416" s="160" t="s">
        <v>265</v>
      </c>
      <c r="G1416" s="45"/>
      <c r="H1416" s="45"/>
      <c r="I1416" s="45"/>
      <c r="J1416" s="45"/>
      <c r="K1416" s="45"/>
      <c r="L1416" s="45"/>
      <c r="M1416" s="45"/>
    </row>
    <row r="1417" spans="1:13" x14ac:dyDescent="0.25">
      <c r="A1417" s="159" t="s">
        <v>3079</v>
      </c>
      <c r="B1417" s="54" t="s">
        <v>3066</v>
      </c>
      <c r="C1417" s="58" t="s">
        <v>3080</v>
      </c>
      <c r="D1417" s="56" t="str">
        <f t="shared" si="5"/>
        <v>市</v>
      </c>
      <c r="E1417" s="57">
        <v>136</v>
      </c>
      <c r="F1417" s="160" t="s">
        <v>265</v>
      </c>
      <c r="G1417" s="45"/>
      <c r="H1417" s="45"/>
      <c r="I1417" s="45"/>
      <c r="J1417" s="45"/>
      <c r="K1417" s="45"/>
      <c r="L1417" s="45"/>
      <c r="M1417" s="45"/>
    </row>
    <row r="1418" spans="1:13" x14ac:dyDescent="0.25">
      <c r="A1418" s="159" t="s">
        <v>3081</v>
      </c>
      <c r="B1418" s="54" t="s">
        <v>3066</v>
      </c>
      <c r="C1418" s="58" t="s">
        <v>3082</v>
      </c>
      <c r="D1418" s="56" t="str">
        <f t="shared" si="5"/>
        <v>市</v>
      </c>
      <c r="E1418" s="57">
        <v>165</v>
      </c>
      <c r="F1418" s="160" t="s">
        <v>265</v>
      </c>
      <c r="G1418" s="45"/>
      <c r="H1418" s="45"/>
      <c r="I1418" s="45"/>
      <c r="J1418" s="45"/>
      <c r="K1418" s="45"/>
      <c r="L1418" s="45"/>
      <c r="M1418" s="45"/>
    </row>
    <row r="1419" spans="1:13" x14ac:dyDescent="0.25">
      <c r="A1419" s="159" t="s">
        <v>3083</v>
      </c>
      <c r="B1419" s="54" t="s">
        <v>3066</v>
      </c>
      <c r="C1419" s="58" t="s">
        <v>3084</v>
      </c>
      <c r="D1419" s="56" t="str">
        <f t="shared" si="5"/>
        <v>町</v>
      </c>
      <c r="E1419" s="57">
        <v>41</v>
      </c>
      <c r="F1419" s="160" t="s">
        <v>264</v>
      </c>
      <c r="G1419" s="45"/>
      <c r="H1419" s="45"/>
      <c r="I1419" s="45"/>
      <c r="J1419" s="45"/>
      <c r="K1419" s="45"/>
      <c r="L1419" s="45"/>
      <c r="M1419" s="45"/>
    </row>
    <row r="1420" spans="1:13" x14ac:dyDescent="0.25">
      <c r="A1420" s="159" t="s">
        <v>3085</v>
      </c>
      <c r="B1420" s="54" t="s">
        <v>3066</v>
      </c>
      <c r="C1420" s="58" t="s">
        <v>3086</v>
      </c>
      <c r="D1420" s="56" t="str">
        <f t="shared" si="5"/>
        <v>町</v>
      </c>
      <c r="E1420" s="57">
        <v>33</v>
      </c>
      <c r="F1420" s="160" t="s">
        <v>264</v>
      </c>
      <c r="G1420" s="45"/>
      <c r="H1420" s="45"/>
      <c r="I1420" s="45"/>
      <c r="J1420" s="45"/>
      <c r="K1420" s="45"/>
      <c r="L1420" s="45"/>
      <c r="M1420" s="45"/>
    </row>
    <row r="1421" spans="1:13" x14ac:dyDescent="0.25">
      <c r="A1421" s="159" t="s">
        <v>3087</v>
      </c>
      <c r="B1421" s="54" t="s">
        <v>3066</v>
      </c>
      <c r="C1421" s="58" t="s">
        <v>3088</v>
      </c>
      <c r="D1421" s="56" t="str">
        <f t="shared" si="5"/>
        <v>村</v>
      </c>
      <c r="E1421" s="57">
        <v>31</v>
      </c>
      <c r="F1421" s="160" t="s">
        <v>264</v>
      </c>
      <c r="G1421" s="45"/>
      <c r="H1421" s="45"/>
      <c r="I1421" s="45"/>
      <c r="J1421" s="45"/>
      <c r="K1421" s="45"/>
      <c r="L1421" s="45"/>
      <c r="M1421" s="45"/>
    </row>
    <row r="1422" spans="1:13" x14ac:dyDescent="0.25">
      <c r="A1422" s="159" t="s">
        <v>3089</v>
      </c>
      <c r="B1422" s="54" t="s">
        <v>3066</v>
      </c>
      <c r="C1422" s="58" t="s">
        <v>3090</v>
      </c>
      <c r="D1422" s="56" t="str">
        <f t="shared" si="5"/>
        <v>町</v>
      </c>
      <c r="E1422" s="57">
        <v>72</v>
      </c>
      <c r="F1422" s="160" t="s">
        <v>264</v>
      </c>
      <c r="G1422" s="45"/>
      <c r="H1422" s="45"/>
      <c r="I1422" s="45"/>
      <c r="J1422" s="45"/>
      <c r="K1422" s="45"/>
      <c r="L1422" s="45"/>
      <c r="M1422" s="45"/>
    </row>
    <row r="1423" spans="1:13" x14ac:dyDescent="0.25">
      <c r="A1423" s="159" t="s">
        <v>3091</v>
      </c>
      <c r="B1423" s="54" t="s">
        <v>3066</v>
      </c>
      <c r="C1423" s="58" t="s">
        <v>3092</v>
      </c>
      <c r="D1423" s="56" t="str">
        <f t="shared" si="5"/>
        <v>町</v>
      </c>
      <c r="E1423" s="57">
        <v>47</v>
      </c>
      <c r="F1423" s="160" t="s">
        <v>264</v>
      </c>
      <c r="G1423" s="45"/>
      <c r="H1423" s="45"/>
      <c r="I1423" s="45"/>
      <c r="J1423" s="45"/>
      <c r="K1423" s="45"/>
      <c r="L1423" s="45"/>
      <c r="M1423" s="45"/>
    </row>
    <row r="1424" spans="1:13" x14ac:dyDescent="0.25">
      <c r="A1424" s="159" t="s">
        <v>3093</v>
      </c>
      <c r="B1424" s="54" t="s">
        <v>3066</v>
      </c>
      <c r="C1424" s="58" t="s">
        <v>3094</v>
      </c>
      <c r="D1424" s="56" t="str">
        <f t="shared" si="5"/>
        <v>町</v>
      </c>
      <c r="E1424" s="57">
        <v>88</v>
      </c>
      <c r="F1424" s="160" t="s">
        <v>264</v>
      </c>
      <c r="G1424" s="45"/>
      <c r="H1424" s="45"/>
      <c r="I1424" s="45"/>
      <c r="J1424" s="45"/>
      <c r="K1424" s="45"/>
      <c r="L1424" s="45"/>
      <c r="M1424" s="45"/>
    </row>
    <row r="1425" spans="1:13" x14ac:dyDescent="0.25">
      <c r="A1425" s="159" t="s">
        <v>3095</v>
      </c>
      <c r="B1425" s="54" t="s">
        <v>3066</v>
      </c>
      <c r="C1425" s="58" t="s">
        <v>3096</v>
      </c>
      <c r="D1425" s="56" t="str">
        <f t="shared" si="5"/>
        <v>町</v>
      </c>
      <c r="E1425" s="57">
        <v>37</v>
      </c>
      <c r="F1425" s="160" t="s">
        <v>264</v>
      </c>
      <c r="G1425" s="45"/>
      <c r="H1425" s="45"/>
      <c r="I1425" s="45"/>
      <c r="J1425" s="45"/>
      <c r="K1425" s="45"/>
      <c r="L1425" s="45"/>
      <c r="M1425" s="45"/>
    </row>
    <row r="1426" spans="1:13" x14ac:dyDescent="0.25">
      <c r="A1426" s="159" t="s">
        <v>3097</v>
      </c>
      <c r="B1426" s="54" t="s">
        <v>3066</v>
      </c>
      <c r="C1426" s="58" t="s">
        <v>3098</v>
      </c>
      <c r="D1426" s="56" t="str">
        <f t="shared" si="5"/>
        <v>町</v>
      </c>
      <c r="E1426" s="57">
        <v>48</v>
      </c>
      <c r="F1426" s="160" t="s">
        <v>264</v>
      </c>
      <c r="G1426" s="45"/>
      <c r="H1426" s="45"/>
      <c r="I1426" s="45"/>
      <c r="J1426" s="45"/>
      <c r="K1426" s="45"/>
      <c r="L1426" s="45"/>
      <c r="M1426" s="45"/>
    </row>
    <row r="1427" spans="1:13" x14ac:dyDescent="0.25">
      <c r="A1427" s="159" t="s">
        <v>3099</v>
      </c>
      <c r="B1427" s="54" t="s">
        <v>3066</v>
      </c>
      <c r="C1427" s="58" t="s">
        <v>3100</v>
      </c>
      <c r="D1427" s="56" t="str">
        <f t="shared" si="5"/>
        <v>町</v>
      </c>
      <c r="E1427" s="57">
        <v>60</v>
      </c>
      <c r="F1427" s="160" t="s">
        <v>264</v>
      </c>
      <c r="G1427" s="45"/>
      <c r="H1427" s="45"/>
      <c r="I1427" s="45"/>
      <c r="J1427" s="45"/>
      <c r="K1427" s="45"/>
      <c r="L1427" s="45"/>
      <c r="M1427" s="45"/>
    </row>
    <row r="1428" spans="1:13" x14ac:dyDescent="0.25">
      <c r="A1428" s="159" t="s">
        <v>3101</v>
      </c>
      <c r="B1428" s="54" t="s">
        <v>3066</v>
      </c>
      <c r="C1428" s="58" t="s">
        <v>3102</v>
      </c>
      <c r="D1428" s="56" t="str">
        <f t="shared" si="5"/>
        <v>町</v>
      </c>
      <c r="E1428" s="57">
        <v>46</v>
      </c>
      <c r="F1428" s="160" t="s">
        <v>264</v>
      </c>
      <c r="G1428" s="45"/>
      <c r="H1428" s="45"/>
      <c r="I1428" s="45"/>
      <c r="J1428" s="45"/>
      <c r="K1428" s="45"/>
      <c r="L1428" s="45"/>
      <c r="M1428" s="45"/>
    </row>
    <row r="1429" spans="1:13" x14ac:dyDescent="0.25">
      <c r="A1429" s="159" t="s">
        <v>3103</v>
      </c>
      <c r="B1429" s="54" t="s">
        <v>3066</v>
      </c>
      <c r="C1429" s="58" t="s">
        <v>3104</v>
      </c>
      <c r="D1429" s="56" t="str">
        <f t="shared" si="5"/>
        <v>町</v>
      </c>
      <c r="E1429" s="57">
        <v>47</v>
      </c>
      <c r="F1429" s="160" t="s">
        <v>264</v>
      </c>
      <c r="G1429" s="45"/>
      <c r="H1429" s="45"/>
      <c r="I1429" s="45"/>
      <c r="J1429" s="45"/>
      <c r="K1429" s="45"/>
      <c r="L1429" s="45"/>
      <c r="M1429" s="45"/>
    </row>
    <row r="1430" spans="1:13" x14ac:dyDescent="0.25">
      <c r="A1430" s="159" t="s">
        <v>3105</v>
      </c>
      <c r="B1430" s="54" t="s">
        <v>3066</v>
      </c>
      <c r="C1430" s="58" t="s">
        <v>3106</v>
      </c>
      <c r="D1430" s="56" t="str">
        <f t="shared" si="5"/>
        <v>町</v>
      </c>
      <c r="E1430" s="57">
        <v>56</v>
      </c>
      <c r="F1430" s="160" t="s">
        <v>264</v>
      </c>
      <c r="G1430" s="45"/>
      <c r="H1430" s="45"/>
      <c r="I1430" s="45"/>
      <c r="J1430" s="45"/>
      <c r="K1430" s="45"/>
      <c r="L1430" s="45"/>
      <c r="M1430" s="45"/>
    </row>
    <row r="1431" spans="1:13" x14ac:dyDescent="0.25">
      <c r="A1431" s="159" t="s">
        <v>3107</v>
      </c>
      <c r="B1431" s="54" t="s">
        <v>3066</v>
      </c>
      <c r="C1431" s="58" t="s">
        <v>3108</v>
      </c>
      <c r="D1431" s="56" t="str">
        <f t="shared" si="5"/>
        <v>町</v>
      </c>
      <c r="E1431" s="57">
        <v>49</v>
      </c>
      <c r="F1431" s="160" t="s">
        <v>264</v>
      </c>
      <c r="G1431" s="45"/>
      <c r="H1431" s="45"/>
      <c r="I1431" s="45"/>
      <c r="J1431" s="45"/>
      <c r="K1431" s="45"/>
      <c r="L1431" s="45"/>
      <c r="M1431" s="45"/>
    </row>
    <row r="1432" spans="1:13" x14ac:dyDescent="0.25">
      <c r="A1432" s="159" t="s">
        <v>3109</v>
      </c>
      <c r="B1432" s="54" t="s">
        <v>3066</v>
      </c>
      <c r="C1432" s="58" t="s">
        <v>3110</v>
      </c>
      <c r="D1432" s="56" t="str">
        <f t="shared" si="5"/>
        <v>町</v>
      </c>
      <c r="E1432" s="57">
        <v>42</v>
      </c>
      <c r="F1432" s="160" t="s">
        <v>264</v>
      </c>
      <c r="G1432" s="45"/>
      <c r="H1432" s="45"/>
      <c r="I1432" s="45"/>
      <c r="J1432" s="45"/>
      <c r="K1432" s="45"/>
      <c r="L1432" s="45"/>
      <c r="M1432" s="45"/>
    </row>
    <row r="1433" spans="1:13" x14ac:dyDescent="0.25">
      <c r="A1433" s="159" t="s">
        <v>3111</v>
      </c>
      <c r="B1433" s="54" t="s">
        <v>3066</v>
      </c>
      <c r="C1433" s="58" t="s">
        <v>3112</v>
      </c>
      <c r="D1433" s="56" t="str">
        <f t="shared" si="5"/>
        <v>町</v>
      </c>
      <c r="E1433" s="57">
        <v>86</v>
      </c>
      <c r="F1433" s="160" t="s">
        <v>264</v>
      </c>
      <c r="G1433" s="45"/>
      <c r="H1433" s="45"/>
      <c r="I1433" s="45"/>
      <c r="J1433" s="45"/>
      <c r="K1433" s="45"/>
      <c r="L1433" s="45"/>
      <c r="M1433" s="45"/>
    </row>
    <row r="1434" spans="1:13" x14ac:dyDescent="0.25">
      <c r="A1434" s="159" t="s">
        <v>3113</v>
      </c>
      <c r="B1434" s="54" t="s">
        <v>3066</v>
      </c>
      <c r="C1434" s="58" t="s">
        <v>3114</v>
      </c>
      <c r="D1434" s="56" t="str">
        <f t="shared" si="5"/>
        <v>町</v>
      </c>
      <c r="E1434" s="57">
        <v>78</v>
      </c>
      <c r="F1434" s="160" t="s">
        <v>264</v>
      </c>
      <c r="G1434" s="45"/>
      <c r="H1434" s="45"/>
      <c r="I1434" s="45"/>
      <c r="J1434" s="45"/>
      <c r="K1434" s="45"/>
      <c r="L1434" s="45"/>
      <c r="M1434" s="45"/>
    </row>
    <row r="1435" spans="1:13" x14ac:dyDescent="0.25">
      <c r="A1435" s="161" t="s">
        <v>3115</v>
      </c>
      <c r="B1435" s="61" t="s">
        <v>3116</v>
      </c>
      <c r="C1435" s="55" t="s">
        <v>3116</v>
      </c>
      <c r="D1435" s="56" t="str">
        <f t="shared" si="5"/>
        <v>県</v>
      </c>
      <c r="E1435" s="57">
        <v>2078</v>
      </c>
      <c r="F1435" s="157" t="s">
        <v>267</v>
      </c>
      <c r="G1435" s="45"/>
      <c r="H1435" s="45"/>
      <c r="I1435" s="45"/>
      <c r="J1435" s="45"/>
      <c r="K1435" s="45"/>
      <c r="L1435" s="45"/>
      <c r="M1435" s="45"/>
    </row>
    <row r="1436" spans="1:13" x14ac:dyDescent="0.25">
      <c r="A1436" s="159" t="s">
        <v>3117</v>
      </c>
      <c r="B1436" s="54" t="s">
        <v>3116</v>
      </c>
      <c r="C1436" s="58" t="s">
        <v>3118</v>
      </c>
      <c r="D1436" s="56" t="str">
        <f t="shared" si="5"/>
        <v>市</v>
      </c>
      <c r="E1436" s="57">
        <v>900</v>
      </c>
      <c r="F1436" s="160" t="s">
        <v>266</v>
      </c>
      <c r="G1436" s="45"/>
      <c r="H1436" s="45"/>
      <c r="I1436" s="45"/>
      <c r="J1436" s="45"/>
      <c r="K1436" s="45"/>
      <c r="L1436" s="45"/>
      <c r="M1436" s="45"/>
    </row>
    <row r="1437" spans="1:13" x14ac:dyDescent="0.25">
      <c r="A1437" s="159" t="s">
        <v>3119</v>
      </c>
      <c r="B1437" s="54" t="s">
        <v>3116</v>
      </c>
      <c r="C1437" s="58" t="s">
        <v>3120</v>
      </c>
      <c r="D1437" s="56" t="str">
        <f t="shared" si="5"/>
        <v>市</v>
      </c>
      <c r="E1437" s="57">
        <v>267</v>
      </c>
      <c r="F1437" s="160" t="s">
        <v>266</v>
      </c>
      <c r="G1437" s="45"/>
      <c r="H1437" s="45"/>
      <c r="I1437" s="45"/>
      <c r="J1437" s="45"/>
      <c r="K1437" s="45"/>
      <c r="L1437" s="45"/>
      <c r="M1437" s="45"/>
    </row>
    <row r="1438" spans="1:13" x14ac:dyDescent="0.25">
      <c r="A1438" s="159" t="s">
        <v>3121</v>
      </c>
      <c r="B1438" s="54" t="s">
        <v>3116</v>
      </c>
      <c r="C1438" s="58" t="s">
        <v>3122</v>
      </c>
      <c r="D1438" s="56" t="str">
        <f t="shared" si="5"/>
        <v>市</v>
      </c>
      <c r="E1438" s="57">
        <v>189</v>
      </c>
      <c r="F1438" s="160" t="s">
        <v>265</v>
      </c>
      <c r="G1438" s="45"/>
      <c r="H1438" s="45"/>
      <c r="I1438" s="45"/>
      <c r="J1438" s="45"/>
      <c r="K1438" s="45"/>
      <c r="L1438" s="45"/>
      <c r="M1438" s="45"/>
    </row>
    <row r="1439" spans="1:13" x14ac:dyDescent="0.25">
      <c r="A1439" s="159" t="s">
        <v>3123</v>
      </c>
      <c r="B1439" s="54" t="s">
        <v>3116</v>
      </c>
      <c r="C1439" s="58" t="s">
        <v>3124</v>
      </c>
      <c r="D1439" s="56" t="str">
        <f t="shared" si="5"/>
        <v>市</v>
      </c>
      <c r="E1439" s="57">
        <v>91</v>
      </c>
      <c r="F1439" s="160" t="s">
        <v>264</v>
      </c>
      <c r="G1439" s="45"/>
      <c r="H1439" s="45"/>
      <c r="I1439" s="45"/>
      <c r="J1439" s="45"/>
      <c r="K1439" s="45"/>
      <c r="L1439" s="45"/>
      <c r="M1439" s="45"/>
    </row>
    <row r="1440" spans="1:13" x14ac:dyDescent="0.25">
      <c r="A1440" s="159" t="s">
        <v>3125</v>
      </c>
      <c r="B1440" s="54" t="s">
        <v>3116</v>
      </c>
      <c r="C1440" s="58" t="s">
        <v>3126</v>
      </c>
      <c r="D1440" s="56" t="str">
        <f t="shared" si="5"/>
        <v>市</v>
      </c>
      <c r="E1440" s="57">
        <v>175</v>
      </c>
      <c r="F1440" s="160" t="s">
        <v>265</v>
      </c>
      <c r="G1440" s="45"/>
      <c r="H1440" s="45"/>
      <c r="I1440" s="45"/>
      <c r="J1440" s="45"/>
      <c r="K1440" s="45"/>
      <c r="L1440" s="45"/>
      <c r="M1440" s="45"/>
    </row>
    <row r="1441" spans="1:13" x14ac:dyDescent="0.25">
      <c r="A1441" s="159" t="s">
        <v>3127</v>
      </c>
      <c r="B1441" s="54" t="s">
        <v>3116</v>
      </c>
      <c r="C1441" s="58" t="s">
        <v>3128</v>
      </c>
      <c r="D1441" s="56" t="str">
        <f t="shared" si="5"/>
        <v>市</v>
      </c>
      <c r="E1441" s="57">
        <v>154</v>
      </c>
      <c r="F1441" s="160" t="s">
        <v>265</v>
      </c>
      <c r="G1441" s="45"/>
      <c r="H1441" s="45"/>
      <c r="I1441" s="45"/>
      <c r="J1441" s="45"/>
      <c r="K1441" s="45"/>
      <c r="L1441" s="45"/>
      <c r="M1441" s="45"/>
    </row>
    <row r="1442" spans="1:13" x14ac:dyDescent="0.25">
      <c r="A1442" s="159" t="s">
        <v>3129</v>
      </c>
      <c r="B1442" s="54" t="s">
        <v>3116</v>
      </c>
      <c r="C1442" s="58" t="s">
        <v>3130</v>
      </c>
      <c r="D1442" s="56" t="str">
        <f t="shared" si="5"/>
        <v>市</v>
      </c>
      <c r="E1442" s="57">
        <v>124</v>
      </c>
      <c r="F1442" s="160" t="s">
        <v>265</v>
      </c>
      <c r="G1442" s="45"/>
      <c r="H1442" s="45"/>
      <c r="I1442" s="45"/>
      <c r="J1442" s="45"/>
      <c r="K1442" s="45"/>
      <c r="L1442" s="45"/>
      <c r="M1442" s="45"/>
    </row>
    <row r="1443" spans="1:13" x14ac:dyDescent="0.25">
      <c r="A1443" s="159" t="s">
        <v>3131</v>
      </c>
      <c r="B1443" s="54" t="s">
        <v>3116</v>
      </c>
      <c r="C1443" s="58" t="s">
        <v>3132</v>
      </c>
      <c r="D1443" s="56" t="str">
        <f t="shared" si="5"/>
        <v>市</v>
      </c>
      <c r="E1443" s="57">
        <v>229</v>
      </c>
      <c r="F1443" s="160" t="s">
        <v>266</v>
      </c>
      <c r="G1443" s="45"/>
      <c r="H1443" s="45"/>
      <c r="I1443" s="45"/>
      <c r="J1443" s="45"/>
      <c r="K1443" s="45"/>
      <c r="L1443" s="45"/>
      <c r="M1443" s="45"/>
    </row>
    <row r="1444" spans="1:13" x14ac:dyDescent="0.25">
      <c r="A1444" s="159" t="s">
        <v>3133</v>
      </c>
      <c r="B1444" s="54" t="s">
        <v>3116</v>
      </c>
      <c r="C1444" s="58" t="s">
        <v>3134</v>
      </c>
      <c r="D1444" s="56" t="str">
        <f t="shared" si="5"/>
        <v>町</v>
      </c>
      <c r="E1444" s="57">
        <v>63</v>
      </c>
      <c r="F1444" s="160" t="s">
        <v>264</v>
      </c>
      <c r="G1444" s="45"/>
      <c r="H1444" s="45"/>
      <c r="I1444" s="45"/>
      <c r="J1444" s="45"/>
      <c r="K1444" s="45"/>
      <c r="L1444" s="45"/>
      <c r="M1444" s="45"/>
    </row>
    <row r="1445" spans="1:13" x14ac:dyDescent="0.25">
      <c r="A1445" s="159" t="s">
        <v>3135</v>
      </c>
      <c r="B1445" s="54" t="s">
        <v>3116</v>
      </c>
      <c r="C1445" s="58" t="s">
        <v>3136</v>
      </c>
      <c r="D1445" s="56" t="str">
        <f t="shared" si="5"/>
        <v>町</v>
      </c>
      <c r="E1445" s="57">
        <v>83</v>
      </c>
      <c r="F1445" s="160" t="s">
        <v>264</v>
      </c>
      <c r="G1445" s="45"/>
      <c r="H1445" s="45"/>
      <c r="I1445" s="45"/>
      <c r="J1445" s="45"/>
      <c r="K1445" s="45"/>
      <c r="L1445" s="45"/>
      <c r="M1445" s="45"/>
    </row>
    <row r="1446" spans="1:13" x14ac:dyDescent="0.25">
      <c r="A1446" s="159" t="s">
        <v>3137</v>
      </c>
      <c r="B1446" s="54" t="s">
        <v>3116</v>
      </c>
      <c r="C1446" s="58" t="s">
        <v>3138</v>
      </c>
      <c r="D1446" s="56" t="str">
        <f t="shared" si="5"/>
        <v>町</v>
      </c>
      <c r="E1446" s="57">
        <v>81</v>
      </c>
      <c r="F1446" s="160" t="s">
        <v>264</v>
      </c>
      <c r="G1446" s="45"/>
      <c r="H1446" s="45"/>
      <c r="I1446" s="45"/>
      <c r="J1446" s="45"/>
      <c r="K1446" s="45"/>
      <c r="L1446" s="45"/>
      <c r="M1446" s="45"/>
    </row>
    <row r="1447" spans="1:13" x14ac:dyDescent="0.25">
      <c r="A1447" s="159" t="s">
        <v>3139</v>
      </c>
      <c r="B1447" s="54" t="s">
        <v>3116</v>
      </c>
      <c r="C1447" s="58" t="s">
        <v>3140</v>
      </c>
      <c r="D1447" s="56" t="str">
        <f t="shared" si="5"/>
        <v>町</v>
      </c>
      <c r="E1447" s="57">
        <v>27</v>
      </c>
      <c r="F1447" s="160" t="s">
        <v>264</v>
      </c>
      <c r="G1447" s="45"/>
      <c r="H1447" s="45"/>
      <c r="I1447" s="45"/>
      <c r="J1447" s="45"/>
      <c r="K1447" s="45"/>
      <c r="L1447" s="45"/>
      <c r="M1447" s="45"/>
    </row>
    <row r="1448" spans="1:13" x14ac:dyDescent="0.25">
      <c r="A1448" s="159" t="s">
        <v>3141</v>
      </c>
      <c r="B1448" s="54" t="s">
        <v>3116</v>
      </c>
      <c r="C1448" s="58" t="s">
        <v>3142</v>
      </c>
      <c r="D1448" s="56" t="str">
        <f t="shared" si="5"/>
        <v>町</v>
      </c>
      <c r="E1448" s="57">
        <v>51</v>
      </c>
      <c r="F1448" s="160" t="s">
        <v>264</v>
      </c>
      <c r="G1448" s="45"/>
      <c r="H1448" s="45"/>
      <c r="I1448" s="45"/>
      <c r="J1448" s="45"/>
      <c r="K1448" s="45"/>
      <c r="L1448" s="45"/>
      <c r="M1448" s="45"/>
    </row>
    <row r="1449" spans="1:13" x14ac:dyDescent="0.25">
      <c r="A1449" s="159" t="s">
        <v>3143</v>
      </c>
      <c r="B1449" s="54" t="s">
        <v>3116</v>
      </c>
      <c r="C1449" s="58" t="s">
        <v>3144</v>
      </c>
      <c r="D1449" s="56" t="str">
        <f t="shared" si="5"/>
        <v>町</v>
      </c>
      <c r="E1449" s="57">
        <v>65</v>
      </c>
      <c r="F1449" s="160" t="s">
        <v>264</v>
      </c>
      <c r="G1449" s="45"/>
      <c r="H1449" s="45"/>
      <c r="I1449" s="45"/>
      <c r="J1449" s="45"/>
      <c r="K1449" s="45"/>
      <c r="L1449" s="45"/>
      <c r="M1449" s="45"/>
    </row>
    <row r="1450" spans="1:13" x14ac:dyDescent="0.25">
      <c r="A1450" s="159" t="s">
        <v>3145</v>
      </c>
      <c r="B1450" s="54" t="s">
        <v>3116</v>
      </c>
      <c r="C1450" s="58" t="s">
        <v>3146</v>
      </c>
      <c r="D1450" s="56" t="str">
        <f t="shared" si="5"/>
        <v>町</v>
      </c>
      <c r="E1450" s="57">
        <v>50</v>
      </c>
      <c r="F1450" s="160" t="s">
        <v>264</v>
      </c>
      <c r="G1450" s="45"/>
      <c r="H1450" s="45"/>
      <c r="I1450" s="45"/>
      <c r="J1450" s="45"/>
      <c r="K1450" s="45"/>
      <c r="L1450" s="45"/>
      <c r="M1450" s="45"/>
    </row>
    <row r="1451" spans="1:13" x14ac:dyDescent="0.25">
      <c r="A1451" s="159" t="s">
        <v>3147</v>
      </c>
      <c r="B1451" s="54" t="s">
        <v>3116</v>
      </c>
      <c r="C1451" s="58" t="s">
        <v>3148</v>
      </c>
      <c r="D1451" s="56" t="str">
        <f t="shared" si="5"/>
        <v>町</v>
      </c>
      <c r="E1451" s="57">
        <v>85</v>
      </c>
      <c r="F1451" s="160" t="s">
        <v>264</v>
      </c>
      <c r="G1451" s="45"/>
      <c r="H1451" s="45"/>
      <c r="I1451" s="45"/>
      <c r="J1451" s="45"/>
      <c r="K1451" s="45"/>
      <c r="L1451" s="45"/>
      <c r="M1451" s="45"/>
    </row>
    <row r="1452" spans="1:13" x14ac:dyDescent="0.25">
      <c r="A1452" s="159" t="s">
        <v>3149</v>
      </c>
      <c r="B1452" s="54" t="s">
        <v>3116</v>
      </c>
      <c r="C1452" s="58" t="s">
        <v>3150</v>
      </c>
      <c r="D1452" s="56" t="str">
        <f t="shared" si="5"/>
        <v>町</v>
      </c>
      <c r="E1452" s="57">
        <v>83</v>
      </c>
      <c r="F1452" s="160" t="s">
        <v>264</v>
      </c>
      <c r="G1452" s="45"/>
      <c r="H1452" s="45"/>
      <c r="I1452" s="45"/>
      <c r="J1452" s="45"/>
      <c r="K1452" s="45"/>
      <c r="L1452" s="45"/>
      <c r="M1452" s="45"/>
    </row>
    <row r="1453" spans="1:13" x14ac:dyDescent="0.25">
      <c r="A1453" s="161" t="s">
        <v>3151</v>
      </c>
      <c r="B1453" s="61" t="s">
        <v>3152</v>
      </c>
      <c r="C1453" s="55" t="s">
        <v>3152</v>
      </c>
      <c r="D1453" s="56" t="str">
        <f t="shared" si="5"/>
        <v>県</v>
      </c>
      <c r="E1453" s="57">
        <v>2949</v>
      </c>
      <c r="F1453" s="157" t="s">
        <v>267</v>
      </c>
      <c r="G1453" s="45"/>
      <c r="H1453" s="45"/>
      <c r="I1453" s="45"/>
      <c r="J1453" s="45"/>
      <c r="K1453" s="45"/>
      <c r="L1453" s="45"/>
      <c r="M1453" s="45"/>
    </row>
    <row r="1454" spans="1:13" x14ac:dyDescent="0.25">
      <c r="A1454" s="159" t="s">
        <v>3153</v>
      </c>
      <c r="B1454" s="54" t="s">
        <v>3152</v>
      </c>
      <c r="C1454" s="58" t="s">
        <v>3154</v>
      </c>
      <c r="D1454" s="56" t="str">
        <f t="shared" si="5"/>
        <v>市</v>
      </c>
      <c r="E1454" s="57">
        <v>1241</v>
      </c>
      <c r="F1454" s="157" t="s">
        <v>267</v>
      </c>
      <c r="G1454" s="45"/>
      <c r="H1454" s="45"/>
      <c r="I1454" s="45"/>
      <c r="J1454" s="45"/>
      <c r="K1454" s="45"/>
      <c r="L1454" s="45"/>
      <c r="M1454" s="45"/>
    </row>
    <row r="1455" spans="1:13" x14ac:dyDescent="0.25">
      <c r="A1455" s="159" t="s">
        <v>3155</v>
      </c>
      <c r="B1455" s="54" t="s">
        <v>3152</v>
      </c>
      <c r="C1455" s="58" t="s">
        <v>3156</v>
      </c>
      <c r="D1455" s="56" t="str">
        <f t="shared" si="5"/>
        <v>市</v>
      </c>
      <c r="E1455" s="57">
        <v>539</v>
      </c>
      <c r="F1455" s="160" t="s">
        <v>266</v>
      </c>
      <c r="G1455" s="45"/>
      <c r="H1455" s="45"/>
      <c r="I1455" s="45"/>
      <c r="J1455" s="45"/>
      <c r="K1455" s="45"/>
      <c r="L1455" s="45"/>
      <c r="M1455" s="45"/>
    </row>
    <row r="1456" spans="1:13" x14ac:dyDescent="0.25">
      <c r="A1456" s="159" t="s">
        <v>3157</v>
      </c>
      <c r="B1456" s="54" t="s">
        <v>3152</v>
      </c>
      <c r="C1456" s="58" t="s">
        <v>3158</v>
      </c>
      <c r="D1456" s="56" t="str">
        <f t="shared" si="5"/>
        <v>市</v>
      </c>
      <c r="E1456" s="57">
        <v>301</v>
      </c>
      <c r="F1456" s="160" t="s">
        <v>266</v>
      </c>
      <c r="G1456" s="45"/>
      <c r="H1456" s="45"/>
      <c r="I1456" s="45"/>
      <c r="J1456" s="45"/>
      <c r="K1456" s="45"/>
      <c r="L1456" s="45"/>
      <c r="M1456" s="45"/>
    </row>
    <row r="1457" spans="1:13" x14ac:dyDescent="0.25">
      <c r="A1457" s="159" t="s">
        <v>3159</v>
      </c>
      <c r="B1457" s="54" t="s">
        <v>3152</v>
      </c>
      <c r="C1457" s="58" t="s">
        <v>3160</v>
      </c>
      <c r="D1457" s="56" t="str">
        <f t="shared" si="5"/>
        <v>市</v>
      </c>
      <c r="E1457" s="57">
        <v>144</v>
      </c>
      <c r="F1457" s="160" t="s">
        <v>265</v>
      </c>
      <c r="G1457" s="45"/>
      <c r="H1457" s="45"/>
      <c r="I1457" s="45"/>
      <c r="J1457" s="45"/>
      <c r="K1457" s="45"/>
      <c r="L1457" s="45"/>
      <c r="M1457" s="45"/>
    </row>
    <row r="1458" spans="1:13" x14ac:dyDescent="0.25">
      <c r="A1458" s="159" t="s">
        <v>3161</v>
      </c>
      <c r="B1458" s="54" t="s">
        <v>3152</v>
      </c>
      <c r="C1458" s="58" t="s">
        <v>3162</v>
      </c>
      <c r="D1458" s="56" t="str">
        <f t="shared" si="5"/>
        <v>市</v>
      </c>
      <c r="E1458" s="57">
        <v>366</v>
      </c>
      <c r="F1458" s="160" t="s">
        <v>266</v>
      </c>
      <c r="G1458" s="45"/>
      <c r="H1458" s="45"/>
      <c r="I1458" s="45"/>
      <c r="J1458" s="45"/>
      <c r="K1458" s="45"/>
      <c r="L1458" s="45"/>
      <c r="M1458" s="45"/>
    </row>
    <row r="1459" spans="1:13" x14ac:dyDescent="0.25">
      <c r="A1459" s="159" t="s">
        <v>3163</v>
      </c>
      <c r="B1459" s="54" t="s">
        <v>3152</v>
      </c>
      <c r="C1459" s="58" t="s">
        <v>3164</v>
      </c>
      <c r="D1459" s="56" t="str">
        <f t="shared" si="5"/>
        <v>市</v>
      </c>
      <c r="E1459" s="57">
        <v>418</v>
      </c>
      <c r="F1459" s="160" t="s">
        <v>266</v>
      </c>
      <c r="G1459" s="45"/>
      <c r="H1459" s="45"/>
      <c r="I1459" s="45"/>
      <c r="J1459" s="45"/>
      <c r="K1459" s="45"/>
      <c r="L1459" s="45"/>
      <c r="M1459" s="45"/>
    </row>
    <row r="1460" spans="1:13" x14ac:dyDescent="0.25">
      <c r="A1460" s="159" t="s">
        <v>3165</v>
      </c>
      <c r="B1460" s="54" t="s">
        <v>3152</v>
      </c>
      <c r="C1460" s="58" t="s">
        <v>3166</v>
      </c>
      <c r="D1460" s="56" t="str">
        <f t="shared" si="5"/>
        <v>市</v>
      </c>
      <c r="E1460" s="57">
        <v>201</v>
      </c>
      <c r="F1460" s="160" t="s">
        <v>266</v>
      </c>
      <c r="G1460" s="45"/>
      <c r="H1460" s="45"/>
      <c r="I1460" s="45"/>
      <c r="J1460" s="45"/>
      <c r="K1460" s="45"/>
      <c r="L1460" s="45"/>
      <c r="M1460" s="45"/>
    </row>
    <row r="1461" spans="1:13" x14ac:dyDescent="0.25">
      <c r="A1461" s="159" t="s">
        <v>3167</v>
      </c>
      <c r="B1461" s="54" t="s">
        <v>3152</v>
      </c>
      <c r="C1461" s="58" t="s">
        <v>3168</v>
      </c>
      <c r="D1461" s="56" t="str">
        <f t="shared" si="5"/>
        <v>市</v>
      </c>
      <c r="E1461" s="57">
        <v>151</v>
      </c>
      <c r="F1461" s="160" t="s">
        <v>265</v>
      </c>
      <c r="G1461" s="45"/>
      <c r="H1461" s="45"/>
      <c r="I1461" s="45"/>
      <c r="J1461" s="45"/>
      <c r="K1461" s="45"/>
      <c r="L1461" s="45"/>
      <c r="M1461" s="45"/>
    </row>
    <row r="1462" spans="1:13" x14ac:dyDescent="0.25">
      <c r="A1462" s="159" t="s">
        <v>3169</v>
      </c>
      <c r="B1462" s="54" t="s">
        <v>3152</v>
      </c>
      <c r="C1462" s="58" t="s">
        <v>3170</v>
      </c>
      <c r="D1462" s="56" t="str">
        <f t="shared" si="5"/>
        <v>市</v>
      </c>
      <c r="E1462" s="57">
        <v>291</v>
      </c>
      <c r="F1462" s="160" t="s">
        <v>266</v>
      </c>
      <c r="G1462" s="45"/>
      <c r="H1462" s="45"/>
      <c r="I1462" s="45"/>
      <c r="J1462" s="45"/>
      <c r="K1462" s="45"/>
      <c r="L1462" s="45"/>
      <c r="M1462" s="45"/>
    </row>
    <row r="1463" spans="1:13" x14ac:dyDescent="0.25">
      <c r="A1463" s="159" t="s">
        <v>3171</v>
      </c>
      <c r="B1463" s="54" t="s">
        <v>3152</v>
      </c>
      <c r="C1463" s="58" t="s">
        <v>3172</v>
      </c>
      <c r="D1463" s="56" t="str">
        <f t="shared" si="5"/>
        <v>市</v>
      </c>
      <c r="E1463" s="57">
        <v>248</v>
      </c>
      <c r="F1463" s="160" t="s">
        <v>266</v>
      </c>
      <c r="G1463" s="45"/>
      <c r="H1463" s="45"/>
      <c r="I1463" s="45"/>
      <c r="J1463" s="45"/>
      <c r="K1463" s="45"/>
      <c r="L1463" s="45"/>
      <c r="M1463" s="45"/>
    </row>
    <row r="1464" spans="1:13" x14ac:dyDescent="0.25">
      <c r="A1464" s="159" t="s">
        <v>3173</v>
      </c>
      <c r="B1464" s="54" t="s">
        <v>3152</v>
      </c>
      <c r="C1464" s="58" t="s">
        <v>3174</v>
      </c>
      <c r="D1464" s="56" t="str">
        <f t="shared" si="5"/>
        <v>市</v>
      </c>
      <c r="E1464" s="57">
        <v>117</v>
      </c>
      <c r="F1464" s="160" t="s">
        <v>265</v>
      </c>
      <c r="G1464" s="45"/>
      <c r="H1464" s="45"/>
      <c r="I1464" s="45"/>
      <c r="J1464" s="45"/>
      <c r="K1464" s="45"/>
      <c r="L1464" s="45"/>
      <c r="M1464" s="45"/>
    </row>
    <row r="1465" spans="1:13" x14ac:dyDescent="0.25">
      <c r="A1465" s="159" t="s">
        <v>3175</v>
      </c>
      <c r="B1465" s="54" t="s">
        <v>3152</v>
      </c>
      <c r="C1465" s="58" t="s">
        <v>3176</v>
      </c>
      <c r="D1465" s="56" t="str">
        <f t="shared" si="5"/>
        <v>町</v>
      </c>
      <c r="E1465" s="57">
        <v>81</v>
      </c>
      <c r="F1465" s="160" t="s">
        <v>264</v>
      </c>
      <c r="G1465" s="45"/>
      <c r="H1465" s="45"/>
      <c r="I1465" s="45"/>
      <c r="J1465" s="45"/>
      <c r="K1465" s="45"/>
      <c r="L1465" s="45"/>
      <c r="M1465" s="45"/>
    </row>
    <row r="1466" spans="1:13" x14ac:dyDescent="0.25">
      <c r="A1466" s="159" t="s">
        <v>3177</v>
      </c>
      <c r="B1466" s="54" t="s">
        <v>3152</v>
      </c>
      <c r="C1466" s="58" t="s">
        <v>3178</v>
      </c>
      <c r="D1466" s="56" t="str">
        <f t="shared" si="5"/>
        <v>町</v>
      </c>
      <c r="E1466" s="57">
        <v>93</v>
      </c>
      <c r="F1466" s="160" t="s">
        <v>264</v>
      </c>
      <c r="G1466" s="45"/>
      <c r="H1466" s="45"/>
      <c r="I1466" s="45"/>
      <c r="J1466" s="45"/>
      <c r="K1466" s="45"/>
      <c r="L1466" s="45"/>
      <c r="M1466" s="45"/>
    </row>
    <row r="1467" spans="1:13" x14ac:dyDescent="0.25">
      <c r="A1467" s="159" t="s">
        <v>3179</v>
      </c>
      <c r="B1467" s="54" t="s">
        <v>3152</v>
      </c>
      <c r="C1467" s="58" t="s">
        <v>353</v>
      </c>
      <c r="D1467" s="56" t="str">
        <f t="shared" si="5"/>
        <v>町</v>
      </c>
      <c r="E1467" s="57">
        <v>89</v>
      </c>
      <c r="F1467" s="160" t="s">
        <v>264</v>
      </c>
      <c r="G1467" s="45"/>
      <c r="H1467" s="45"/>
      <c r="I1467" s="45"/>
      <c r="J1467" s="45"/>
      <c r="K1467" s="45"/>
      <c r="L1467" s="45"/>
      <c r="M1467" s="45"/>
    </row>
    <row r="1468" spans="1:13" x14ac:dyDescent="0.25">
      <c r="A1468" s="159" t="s">
        <v>3180</v>
      </c>
      <c r="B1468" s="54" t="s">
        <v>3152</v>
      </c>
      <c r="C1468" s="58" t="s">
        <v>3181</v>
      </c>
      <c r="D1468" s="56" t="str">
        <f t="shared" si="5"/>
        <v>町</v>
      </c>
      <c r="E1468" s="57">
        <v>71</v>
      </c>
      <c r="F1468" s="160" t="s">
        <v>264</v>
      </c>
      <c r="G1468" s="45"/>
      <c r="H1468" s="45"/>
      <c r="I1468" s="45"/>
      <c r="J1468" s="45"/>
      <c r="K1468" s="45"/>
      <c r="L1468" s="45"/>
      <c r="M1468" s="45"/>
    </row>
    <row r="1469" spans="1:13" x14ac:dyDescent="0.25">
      <c r="A1469" s="159" t="s">
        <v>3182</v>
      </c>
      <c r="B1469" s="54" t="s">
        <v>3152</v>
      </c>
      <c r="C1469" s="58" t="s">
        <v>3183</v>
      </c>
      <c r="D1469" s="56" t="str">
        <f t="shared" si="5"/>
        <v>町</v>
      </c>
      <c r="E1469" s="57">
        <v>102</v>
      </c>
      <c r="F1469" s="160" t="s">
        <v>265</v>
      </c>
      <c r="G1469" s="45"/>
      <c r="H1469" s="45"/>
      <c r="I1469" s="45"/>
      <c r="J1469" s="45"/>
      <c r="K1469" s="45"/>
      <c r="L1469" s="45"/>
      <c r="M1469" s="45"/>
    </row>
    <row r="1470" spans="1:13" x14ac:dyDescent="0.25">
      <c r="A1470" s="159" t="s">
        <v>3184</v>
      </c>
      <c r="B1470" s="54" t="s">
        <v>3152</v>
      </c>
      <c r="C1470" s="58" t="s">
        <v>3185</v>
      </c>
      <c r="D1470" s="56" t="str">
        <f t="shared" si="5"/>
        <v>町</v>
      </c>
      <c r="E1470" s="57">
        <v>80</v>
      </c>
      <c r="F1470" s="160" t="s">
        <v>264</v>
      </c>
      <c r="G1470" s="45"/>
      <c r="H1470" s="45"/>
      <c r="I1470" s="45"/>
      <c r="J1470" s="45"/>
      <c r="K1470" s="45"/>
      <c r="L1470" s="45"/>
      <c r="M1470" s="45"/>
    </row>
    <row r="1471" spans="1:13" x14ac:dyDescent="0.25">
      <c r="A1471" s="159" t="s">
        <v>3186</v>
      </c>
      <c r="B1471" s="54" t="s">
        <v>3152</v>
      </c>
      <c r="C1471" s="58" t="s">
        <v>3187</v>
      </c>
      <c r="D1471" s="56" t="str">
        <f t="shared" si="5"/>
        <v>町</v>
      </c>
      <c r="E1471" s="57">
        <v>37</v>
      </c>
      <c r="F1471" s="160" t="s">
        <v>264</v>
      </c>
      <c r="G1471" s="45"/>
      <c r="H1471" s="45"/>
      <c r="I1471" s="45"/>
      <c r="J1471" s="45"/>
      <c r="K1471" s="45"/>
      <c r="L1471" s="45"/>
      <c r="M1471" s="45"/>
    </row>
    <row r="1472" spans="1:13" x14ac:dyDescent="0.25">
      <c r="A1472" s="159" t="s">
        <v>3188</v>
      </c>
      <c r="B1472" s="54" t="s">
        <v>3152</v>
      </c>
      <c r="C1472" s="58" t="s">
        <v>3189</v>
      </c>
      <c r="D1472" s="56" t="str">
        <f t="shared" si="5"/>
        <v>町</v>
      </c>
      <c r="E1472" s="57">
        <v>67</v>
      </c>
      <c r="F1472" s="160" t="s">
        <v>264</v>
      </c>
      <c r="G1472" s="45"/>
      <c r="H1472" s="45"/>
      <c r="I1472" s="45"/>
      <c r="J1472" s="45"/>
      <c r="K1472" s="45"/>
      <c r="L1472" s="45"/>
      <c r="M1472" s="45"/>
    </row>
    <row r="1473" spans="1:13" x14ac:dyDescent="0.25">
      <c r="A1473" s="159" t="s">
        <v>3190</v>
      </c>
      <c r="B1473" s="54" t="s">
        <v>3152</v>
      </c>
      <c r="C1473" s="58" t="s">
        <v>3191</v>
      </c>
      <c r="D1473" s="56" t="str">
        <f t="shared" si="5"/>
        <v>町</v>
      </c>
      <c r="E1473" s="57">
        <v>120</v>
      </c>
      <c r="F1473" s="160" t="s">
        <v>265</v>
      </c>
      <c r="G1473" s="45"/>
      <c r="H1473" s="45"/>
      <c r="I1473" s="45"/>
      <c r="J1473" s="45"/>
      <c r="K1473" s="45"/>
      <c r="L1473" s="45"/>
      <c r="M1473" s="45"/>
    </row>
    <row r="1474" spans="1:13" x14ac:dyDescent="0.25">
      <c r="A1474" s="161" t="s">
        <v>3192</v>
      </c>
      <c r="B1474" s="61" t="s">
        <v>3193</v>
      </c>
      <c r="C1474" s="55" t="s">
        <v>3193</v>
      </c>
      <c r="D1474" s="56" t="str">
        <f t="shared" si="5"/>
        <v>県</v>
      </c>
      <c r="E1474" s="57">
        <v>2715</v>
      </c>
      <c r="F1474" s="157" t="s">
        <v>267</v>
      </c>
      <c r="G1474" s="45"/>
      <c r="H1474" s="45"/>
      <c r="I1474" s="45"/>
      <c r="J1474" s="45"/>
      <c r="K1474" s="45"/>
      <c r="L1474" s="45"/>
      <c r="M1474" s="45"/>
    </row>
    <row r="1475" spans="1:13" x14ac:dyDescent="0.25">
      <c r="A1475" s="159" t="s">
        <v>3194</v>
      </c>
      <c r="B1475" s="54" t="s">
        <v>3193</v>
      </c>
      <c r="C1475" s="58" t="s">
        <v>3195</v>
      </c>
      <c r="D1475" s="56" t="str">
        <f t="shared" si="5"/>
        <v>市</v>
      </c>
      <c r="E1475" s="57">
        <v>833</v>
      </c>
      <c r="F1475" s="160" t="s">
        <v>266</v>
      </c>
      <c r="G1475" s="45"/>
      <c r="H1475" s="45"/>
      <c r="I1475" s="45"/>
      <c r="J1475" s="45"/>
      <c r="K1475" s="45"/>
      <c r="L1475" s="45"/>
      <c r="M1475" s="45"/>
    </row>
    <row r="1476" spans="1:13" x14ac:dyDescent="0.25">
      <c r="A1476" s="159" t="s">
        <v>3196</v>
      </c>
      <c r="B1476" s="54" t="s">
        <v>3193</v>
      </c>
      <c r="C1476" s="58" t="s">
        <v>3197</v>
      </c>
      <c r="D1476" s="56" t="str">
        <f t="shared" si="5"/>
        <v>市</v>
      </c>
      <c r="E1476" s="57">
        <v>106</v>
      </c>
      <c r="F1476" s="160" t="s">
        <v>265</v>
      </c>
      <c r="G1476" s="45"/>
      <c r="H1476" s="45"/>
      <c r="I1476" s="45"/>
      <c r="J1476" s="45"/>
      <c r="K1476" s="45"/>
      <c r="L1476" s="45"/>
      <c r="M1476" s="45"/>
    </row>
    <row r="1477" spans="1:13" x14ac:dyDescent="0.25">
      <c r="A1477" s="159" t="s">
        <v>3198</v>
      </c>
      <c r="B1477" s="54" t="s">
        <v>3193</v>
      </c>
      <c r="C1477" s="58" t="s">
        <v>3199</v>
      </c>
      <c r="D1477" s="56" t="str">
        <f t="shared" si="5"/>
        <v>市</v>
      </c>
      <c r="E1477" s="57">
        <v>106</v>
      </c>
      <c r="F1477" s="160" t="s">
        <v>265</v>
      </c>
      <c r="G1477" s="45"/>
      <c r="H1477" s="45"/>
      <c r="I1477" s="45"/>
      <c r="J1477" s="45"/>
      <c r="K1477" s="45"/>
      <c r="L1477" s="45"/>
      <c r="M1477" s="45"/>
    </row>
    <row r="1478" spans="1:13" x14ac:dyDescent="0.25">
      <c r="A1478" s="159" t="s">
        <v>3200</v>
      </c>
      <c r="B1478" s="54" t="s">
        <v>3193</v>
      </c>
      <c r="C1478" s="58" t="s">
        <v>3201</v>
      </c>
      <c r="D1478" s="56" t="str">
        <f t="shared" si="5"/>
        <v>市</v>
      </c>
      <c r="E1478" s="57">
        <v>156</v>
      </c>
      <c r="F1478" s="160" t="s">
        <v>265</v>
      </c>
      <c r="G1478" s="45"/>
      <c r="H1478" s="45"/>
      <c r="I1478" s="45"/>
      <c r="J1478" s="45"/>
      <c r="K1478" s="45"/>
      <c r="L1478" s="45"/>
      <c r="M1478" s="45"/>
    </row>
    <row r="1479" spans="1:13" x14ac:dyDescent="0.25">
      <c r="A1479" s="159" t="s">
        <v>3202</v>
      </c>
      <c r="B1479" s="54" t="s">
        <v>3193</v>
      </c>
      <c r="C1479" s="58" t="s">
        <v>3203</v>
      </c>
      <c r="D1479" s="56" t="str">
        <f t="shared" si="5"/>
        <v>市</v>
      </c>
      <c r="E1479" s="57">
        <v>103</v>
      </c>
      <c r="F1479" s="160" t="s">
        <v>265</v>
      </c>
      <c r="G1479" s="45"/>
      <c r="H1479" s="45"/>
      <c r="I1479" s="45"/>
      <c r="J1479" s="45"/>
      <c r="K1479" s="45"/>
      <c r="L1479" s="45"/>
      <c r="M1479" s="45"/>
    </row>
    <row r="1480" spans="1:13" x14ac:dyDescent="0.25">
      <c r="A1480" s="159" t="s">
        <v>3204</v>
      </c>
      <c r="B1480" s="54" t="s">
        <v>3193</v>
      </c>
      <c r="C1480" s="58" t="s">
        <v>3205</v>
      </c>
      <c r="D1480" s="56" t="str">
        <f t="shared" si="5"/>
        <v>市</v>
      </c>
      <c r="E1480" s="57">
        <v>136</v>
      </c>
      <c r="F1480" s="160" t="s">
        <v>265</v>
      </c>
      <c r="G1480" s="45"/>
      <c r="H1480" s="45"/>
      <c r="I1480" s="45"/>
      <c r="J1480" s="45"/>
      <c r="K1480" s="45"/>
      <c r="L1480" s="45"/>
      <c r="M1480" s="45"/>
    </row>
    <row r="1481" spans="1:13" x14ac:dyDescent="0.25">
      <c r="A1481" s="159" t="s">
        <v>3206</v>
      </c>
      <c r="B1481" s="54" t="s">
        <v>3193</v>
      </c>
      <c r="C1481" s="58" t="s">
        <v>3207</v>
      </c>
      <c r="D1481" s="56" t="str">
        <f t="shared" si="5"/>
        <v>市</v>
      </c>
      <c r="E1481" s="57">
        <v>121</v>
      </c>
      <c r="F1481" s="160" t="s">
        <v>265</v>
      </c>
      <c r="G1481" s="45"/>
      <c r="H1481" s="45"/>
      <c r="I1481" s="45"/>
      <c r="J1481" s="45"/>
      <c r="K1481" s="45"/>
      <c r="L1481" s="45"/>
      <c r="M1481" s="45"/>
    </row>
    <row r="1482" spans="1:13" x14ac:dyDescent="0.25">
      <c r="A1482" s="159" t="s">
        <v>3208</v>
      </c>
      <c r="B1482" s="54" t="s">
        <v>3193</v>
      </c>
      <c r="C1482" s="58" t="s">
        <v>3209</v>
      </c>
      <c r="D1482" s="56" t="str">
        <f t="shared" si="5"/>
        <v>市</v>
      </c>
      <c r="E1482" s="57">
        <v>97</v>
      </c>
      <c r="F1482" s="160" t="s">
        <v>264</v>
      </c>
      <c r="G1482" s="45"/>
      <c r="H1482" s="45"/>
      <c r="I1482" s="45"/>
      <c r="J1482" s="45"/>
      <c r="K1482" s="45"/>
      <c r="L1482" s="45"/>
      <c r="M1482" s="45"/>
    </row>
    <row r="1483" spans="1:13" x14ac:dyDescent="0.25">
      <c r="A1483" s="159" t="s">
        <v>3210</v>
      </c>
      <c r="B1483" s="54" t="s">
        <v>3193</v>
      </c>
      <c r="C1483" s="58" t="s">
        <v>3211</v>
      </c>
      <c r="D1483" s="56" t="str">
        <f t="shared" si="5"/>
        <v>市</v>
      </c>
      <c r="E1483" s="57">
        <v>172</v>
      </c>
      <c r="F1483" s="160" t="s">
        <v>265</v>
      </c>
      <c r="G1483" s="45"/>
      <c r="H1483" s="45"/>
      <c r="I1483" s="45"/>
      <c r="J1483" s="45"/>
      <c r="K1483" s="45"/>
      <c r="L1483" s="45"/>
      <c r="M1483" s="45"/>
    </row>
    <row r="1484" spans="1:13" x14ac:dyDescent="0.25">
      <c r="A1484" s="159" t="s">
        <v>3212</v>
      </c>
      <c r="B1484" s="54" t="s">
        <v>3193</v>
      </c>
      <c r="C1484" s="58" t="s">
        <v>3213</v>
      </c>
      <c r="D1484" s="56" t="str">
        <f t="shared" si="5"/>
        <v>市</v>
      </c>
      <c r="E1484" s="57">
        <v>147</v>
      </c>
      <c r="F1484" s="160" t="s">
        <v>265</v>
      </c>
      <c r="G1484" s="45"/>
      <c r="H1484" s="45"/>
      <c r="I1484" s="45"/>
      <c r="J1484" s="45"/>
      <c r="K1484" s="45"/>
      <c r="L1484" s="45"/>
      <c r="M1484" s="45"/>
    </row>
    <row r="1485" spans="1:13" x14ac:dyDescent="0.25">
      <c r="A1485" s="159" t="s">
        <v>3214</v>
      </c>
      <c r="B1485" s="54" t="s">
        <v>3193</v>
      </c>
      <c r="C1485" s="58" t="s">
        <v>3215</v>
      </c>
      <c r="D1485" s="56" t="str">
        <f t="shared" si="5"/>
        <v>市</v>
      </c>
      <c r="E1485" s="57">
        <v>142</v>
      </c>
      <c r="F1485" s="160" t="s">
        <v>265</v>
      </c>
      <c r="G1485" s="45"/>
      <c r="H1485" s="45"/>
      <c r="I1485" s="45"/>
      <c r="J1485" s="45"/>
      <c r="K1485" s="45"/>
      <c r="L1485" s="45"/>
      <c r="M1485" s="45"/>
    </row>
    <row r="1486" spans="1:13" x14ac:dyDescent="0.25">
      <c r="A1486" s="159" t="s">
        <v>3216</v>
      </c>
      <c r="B1486" s="54" t="s">
        <v>3193</v>
      </c>
      <c r="C1486" s="58" t="s">
        <v>3217</v>
      </c>
      <c r="D1486" s="56" t="str">
        <f t="shared" si="5"/>
        <v>町</v>
      </c>
      <c r="E1486" s="57">
        <v>22</v>
      </c>
      <c r="F1486" s="160" t="s">
        <v>264</v>
      </c>
      <c r="G1486" s="45"/>
      <c r="H1486" s="45"/>
      <c r="I1486" s="45"/>
      <c r="J1486" s="45"/>
      <c r="K1486" s="45"/>
      <c r="L1486" s="45"/>
      <c r="M1486" s="45"/>
    </row>
    <row r="1487" spans="1:13" x14ac:dyDescent="0.25">
      <c r="A1487" s="159" t="s">
        <v>3218</v>
      </c>
      <c r="B1487" s="54" t="s">
        <v>3193</v>
      </c>
      <c r="C1487" s="58" t="s">
        <v>3219</v>
      </c>
      <c r="D1487" s="56" t="str">
        <f t="shared" si="5"/>
        <v>町</v>
      </c>
      <c r="E1487" s="57">
        <v>28</v>
      </c>
      <c r="F1487" s="160" t="s">
        <v>264</v>
      </c>
      <c r="G1487" s="45"/>
      <c r="H1487" s="45"/>
      <c r="I1487" s="45"/>
      <c r="J1487" s="45"/>
      <c r="K1487" s="45"/>
      <c r="L1487" s="45"/>
      <c r="M1487" s="45"/>
    </row>
    <row r="1488" spans="1:13" x14ac:dyDescent="0.25">
      <c r="A1488" s="159" t="s">
        <v>3220</v>
      </c>
      <c r="B1488" s="54" t="s">
        <v>3193</v>
      </c>
      <c r="C1488" s="58" t="s">
        <v>3221</v>
      </c>
      <c r="D1488" s="56" t="str">
        <f t="shared" si="5"/>
        <v>町</v>
      </c>
      <c r="E1488" s="57">
        <v>26</v>
      </c>
      <c r="F1488" s="160" t="s">
        <v>264</v>
      </c>
      <c r="G1488" s="45"/>
      <c r="H1488" s="45"/>
      <c r="I1488" s="45"/>
      <c r="J1488" s="45"/>
      <c r="K1488" s="45"/>
      <c r="L1488" s="45"/>
      <c r="M1488" s="45"/>
    </row>
    <row r="1489" spans="1:13" x14ac:dyDescent="0.25">
      <c r="A1489" s="159" t="s">
        <v>3222</v>
      </c>
      <c r="B1489" s="54" t="s">
        <v>3193</v>
      </c>
      <c r="C1489" s="58" t="s">
        <v>3223</v>
      </c>
      <c r="D1489" s="56" t="str">
        <f t="shared" si="5"/>
        <v>町</v>
      </c>
      <c r="E1489" s="57">
        <v>27</v>
      </c>
      <c r="F1489" s="160" t="s">
        <v>264</v>
      </c>
      <c r="G1489" s="45"/>
      <c r="H1489" s="45"/>
      <c r="I1489" s="45"/>
      <c r="J1489" s="45"/>
      <c r="K1489" s="45"/>
      <c r="L1489" s="45"/>
      <c r="M1489" s="45"/>
    </row>
    <row r="1490" spans="1:13" x14ac:dyDescent="0.25">
      <c r="A1490" s="159" t="s">
        <v>3224</v>
      </c>
      <c r="B1490" s="54" t="s">
        <v>3193</v>
      </c>
      <c r="C1490" s="58" t="s">
        <v>3225</v>
      </c>
      <c r="D1490" s="56" t="str">
        <f t="shared" si="5"/>
        <v>村</v>
      </c>
      <c r="E1490" s="57">
        <v>25</v>
      </c>
      <c r="F1490" s="160" t="s">
        <v>264</v>
      </c>
      <c r="G1490" s="45"/>
      <c r="H1490" s="45"/>
      <c r="I1490" s="45"/>
      <c r="J1490" s="45"/>
      <c r="K1490" s="45"/>
      <c r="L1490" s="45"/>
      <c r="M1490" s="45"/>
    </row>
    <row r="1491" spans="1:13" x14ac:dyDescent="0.25">
      <c r="A1491" s="159" t="s">
        <v>3226</v>
      </c>
      <c r="B1491" s="54" t="s">
        <v>3193</v>
      </c>
      <c r="C1491" s="58" t="s">
        <v>3227</v>
      </c>
      <c r="D1491" s="56" t="str">
        <f t="shared" si="5"/>
        <v>村</v>
      </c>
      <c r="E1491" s="57">
        <v>23</v>
      </c>
      <c r="F1491" s="160" t="s">
        <v>264</v>
      </c>
      <c r="G1491" s="45"/>
      <c r="H1491" s="45"/>
      <c r="I1491" s="45"/>
      <c r="J1491" s="45"/>
      <c r="K1491" s="45"/>
      <c r="L1491" s="45"/>
      <c r="M1491" s="45"/>
    </row>
    <row r="1492" spans="1:13" x14ac:dyDescent="0.25">
      <c r="A1492" s="159" t="s">
        <v>3228</v>
      </c>
      <c r="B1492" s="54" t="s">
        <v>3193</v>
      </c>
      <c r="C1492" s="58" t="s">
        <v>3229</v>
      </c>
      <c r="D1492" s="56" t="str">
        <f t="shared" si="5"/>
        <v>村</v>
      </c>
      <c r="E1492" s="57">
        <v>30</v>
      </c>
      <c r="F1492" s="160" t="s">
        <v>264</v>
      </c>
      <c r="G1492" s="45"/>
      <c r="H1492" s="45"/>
      <c r="I1492" s="45"/>
      <c r="J1492" s="45"/>
      <c r="K1492" s="45"/>
      <c r="L1492" s="45"/>
      <c r="M1492" s="45"/>
    </row>
    <row r="1493" spans="1:13" x14ac:dyDescent="0.25">
      <c r="A1493" s="159" t="s">
        <v>3230</v>
      </c>
      <c r="B1493" s="54" t="s">
        <v>3193</v>
      </c>
      <c r="C1493" s="58" t="s">
        <v>3231</v>
      </c>
      <c r="D1493" s="56" t="str">
        <f t="shared" si="5"/>
        <v>町</v>
      </c>
      <c r="E1493" s="57">
        <v>38</v>
      </c>
      <c r="F1493" s="160" t="s">
        <v>264</v>
      </c>
      <c r="G1493" s="45"/>
      <c r="H1493" s="45"/>
      <c r="I1493" s="45"/>
      <c r="J1493" s="45"/>
      <c r="K1493" s="45"/>
      <c r="L1493" s="45"/>
      <c r="M1493" s="45"/>
    </row>
    <row r="1494" spans="1:13" x14ac:dyDescent="0.25">
      <c r="A1494" s="159" t="s">
        <v>3232</v>
      </c>
      <c r="B1494" s="54" t="s">
        <v>3193</v>
      </c>
      <c r="C1494" s="58" t="s">
        <v>3233</v>
      </c>
      <c r="D1494" s="56" t="str">
        <f t="shared" si="5"/>
        <v>町</v>
      </c>
      <c r="E1494" s="57">
        <v>46</v>
      </c>
      <c r="F1494" s="160" t="s">
        <v>264</v>
      </c>
      <c r="G1494" s="45"/>
      <c r="H1494" s="45"/>
      <c r="I1494" s="45"/>
      <c r="J1494" s="45"/>
      <c r="K1494" s="45"/>
      <c r="L1494" s="45"/>
      <c r="M1494" s="45"/>
    </row>
    <row r="1495" spans="1:13" x14ac:dyDescent="0.25">
      <c r="A1495" s="159" t="s">
        <v>3234</v>
      </c>
      <c r="B1495" s="54" t="s">
        <v>3193</v>
      </c>
      <c r="C1495" s="58" t="s">
        <v>3235</v>
      </c>
      <c r="D1495" s="56" t="str">
        <f t="shared" si="5"/>
        <v>町</v>
      </c>
      <c r="E1495" s="57">
        <v>39</v>
      </c>
      <c r="F1495" s="160" t="s">
        <v>264</v>
      </c>
      <c r="G1495" s="45"/>
      <c r="H1495" s="45"/>
      <c r="I1495" s="45"/>
      <c r="J1495" s="45"/>
      <c r="K1495" s="45"/>
      <c r="L1495" s="45"/>
      <c r="M1495" s="45"/>
    </row>
    <row r="1496" spans="1:13" x14ac:dyDescent="0.25">
      <c r="A1496" s="159" t="s">
        <v>3236</v>
      </c>
      <c r="B1496" s="54" t="s">
        <v>3193</v>
      </c>
      <c r="C1496" s="58" t="s">
        <v>3237</v>
      </c>
      <c r="D1496" s="56" t="str">
        <f t="shared" si="5"/>
        <v>村</v>
      </c>
      <c r="E1496" s="57">
        <v>13</v>
      </c>
      <c r="F1496" s="160" t="s">
        <v>264</v>
      </c>
      <c r="G1496" s="45"/>
      <c r="H1496" s="45"/>
      <c r="I1496" s="45"/>
      <c r="J1496" s="45"/>
      <c r="K1496" s="45"/>
      <c r="L1496" s="45"/>
      <c r="M1496" s="45"/>
    </row>
    <row r="1497" spans="1:13" x14ac:dyDescent="0.25">
      <c r="A1497" s="159" t="s">
        <v>3238</v>
      </c>
      <c r="B1497" s="54" t="s">
        <v>3193</v>
      </c>
      <c r="C1497" s="58" t="s">
        <v>3239</v>
      </c>
      <c r="D1497" s="56" t="str">
        <f t="shared" si="5"/>
        <v>町</v>
      </c>
      <c r="E1497" s="57">
        <v>122</v>
      </c>
      <c r="F1497" s="160" t="s">
        <v>265</v>
      </c>
      <c r="G1497" s="45"/>
      <c r="H1497" s="45"/>
      <c r="I1497" s="45"/>
      <c r="J1497" s="45"/>
      <c r="K1497" s="45"/>
      <c r="L1497" s="45"/>
      <c r="M1497" s="45"/>
    </row>
    <row r="1498" spans="1:13" x14ac:dyDescent="0.25">
      <c r="A1498" s="159" t="s">
        <v>3240</v>
      </c>
      <c r="B1498" s="54" t="s">
        <v>3193</v>
      </c>
      <c r="C1498" s="58" t="s">
        <v>3241</v>
      </c>
      <c r="D1498" s="56" t="str">
        <f t="shared" si="5"/>
        <v>町</v>
      </c>
      <c r="E1498" s="57">
        <v>68</v>
      </c>
      <c r="F1498" s="160" t="s">
        <v>264</v>
      </c>
      <c r="G1498" s="45"/>
      <c r="H1498" s="45"/>
      <c r="I1498" s="45"/>
      <c r="J1498" s="45"/>
      <c r="K1498" s="45"/>
      <c r="L1498" s="45"/>
      <c r="M1498" s="45"/>
    </row>
    <row r="1499" spans="1:13" x14ac:dyDescent="0.25">
      <c r="A1499" s="159" t="s">
        <v>3242</v>
      </c>
      <c r="B1499" s="54" t="s">
        <v>3193</v>
      </c>
      <c r="C1499" s="58" t="s">
        <v>3243</v>
      </c>
      <c r="D1499" s="56" t="str">
        <f t="shared" si="5"/>
        <v>町</v>
      </c>
      <c r="E1499" s="57">
        <v>71</v>
      </c>
      <c r="F1499" s="160" t="s">
        <v>264</v>
      </c>
      <c r="G1499" s="45"/>
      <c r="H1499" s="45"/>
      <c r="I1499" s="45"/>
      <c r="J1499" s="45"/>
      <c r="K1499" s="45"/>
      <c r="L1499" s="45"/>
      <c r="M1499" s="45"/>
    </row>
    <row r="1500" spans="1:13" x14ac:dyDescent="0.25">
      <c r="A1500" s="159" t="s">
        <v>3244</v>
      </c>
      <c r="B1500" s="54" t="s">
        <v>3193</v>
      </c>
      <c r="C1500" s="58" t="s">
        <v>3245</v>
      </c>
      <c r="D1500" s="56" t="str">
        <f t="shared" si="5"/>
        <v>町</v>
      </c>
      <c r="E1500" s="57">
        <v>61</v>
      </c>
      <c r="F1500" s="160" t="s">
        <v>264</v>
      </c>
      <c r="G1500" s="45"/>
      <c r="H1500" s="45"/>
      <c r="I1500" s="45"/>
      <c r="J1500" s="45"/>
      <c r="K1500" s="45"/>
      <c r="L1500" s="45"/>
      <c r="M1500" s="45"/>
    </row>
    <row r="1501" spans="1:13" x14ac:dyDescent="0.25">
      <c r="A1501" s="159" t="s">
        <v>3246</v>
      </c>
      <c r="B1501" s="54" t="s">
        <v>3193</v>
      </c>
      <c r="C1501" s="58" t="s">
        <v>3247</v>
      </c>
      <c r="D1501" s="56" t="str">
        <f t="shared" si="5"/>
        <v>町</v>
      </c>
      <c r="E1501" s="57">
        <v>57</v>
      </c>
      <c r="F1501" s="160" t="s">
        <v>264</v>
      </c>
      <c r="G1501" s="45"/>
      <c r="H1501" s="45"/>
      <c r="I1501" s="45"/>
      <c r="J1501" s="45"/>
      <c r="K1501" s="45"/>
      <c r="L1501" s="45"/>
      <c r="M1501" s="45"/>
    </row>
    <row r="1502" spans="1:13" x14ac:dyDescent="0.25">
      <c r="A1502" s="159" t="s">
        <v>3248</v>
      </c>
      <c r="B1502" s="54" t="s">
        <v>3193</v>
      </c>
      <c r="C1502" s="58" t="s">
        <v>3249</v>
      </c>
      <c r="D1502" s="56" t="str">
        <f t="shared" si="5"/>
        <v>町</v>
      </c>
      <c r="E1502" s="57">
        <v>43</v>
      </c>
      <c r="F1502" s="160" t="s">
        <v>264</v>
      </c>
      <c r="G1502" s="45"/>
      <c r="H1502" s="45"/>
      <c r="I1502" s="45"/>
      <c r="J1502" s="45"/>
      <c r="K1502" s="45"/>
      <c r="L1502" s="45"/>
      <c r="M1502" s="45"/>
    </row>
    <row r="1503" spans="1:13" x14ac:dyDescent="0.25">
      <c r="A1503" s="159" t="s">
        <v>3250</v>
      </c>
      <c r="B1503" s="54" t="s">
        <v>3193</v>
      </c>
      <c r="C1503" s="58" t="s">
        <v>3251</v>
      </c>
      <c r="D1503" s="56" t="str">
        <f t="shared" si="5"/>
        <v>村</v>
      </c>
      <c r="E1503" s="57">
        <v>46</v>
      </c>
      <c r="F1503" s="160" t="s">
        <v>264</v>
      </c>
      <c r="G1503" s="45"/>
      <c r="H1503" s="45"/>
      <c r="I1503" s="45"/>
      <c r="J1503" s="45"/>
      <c r="K1503" s="45"/>
      <c r="L1503" s="45"/>
      <c r="M1503" s="45"/>
    </row>
    <row r="1504" spans="1:13" x14ac:dyDescent="0.25">
      <c r="A1504" s="159" t="s">
        <v>3252</v>
      </c>
      <c r="B1504" s="54" t="s">
        <v>3193</v>
      </c>
      <c r="C1504" s="58" t="s">
        <v>3253</v>
      </c>
      <c r="D1504" s="56" t="str">
        <f t="shared" si="5"/>
        <v>町</v>
      </c>
      <c r="E1504" s="57">
        <v>43</v>
      </c>
      <c r="F1504" s="160" t="s">
        <v>264</v>
      </c>
      <c r="G1504" s="45"/>
      <c r="H1504" s="45"/>
      <c r="I1504" s="45"/>
      <c r="J1504" s="45"/>
      <c r="K1504" s="45"/>
      <c r="L1504" s="45"/>
      <c r="M1504" s="45"/>
    </row>
    <row r="1505" spans="1:13" x14ac:dyDescent="0.25">
      <c r="A1505" s="159" t="s">
        <v>3254</v>
      </c>
      <c r="B1505" s="54" t="s">
        <v>3193</v>
      </c>
      <c r="C1505" s="58" t="s">
        <v>3255</v>
      </c>
      <c r="D1505" s="56" t="str">
        <f t="shared" si="5"/>
        <v>町</v>
      </c>
      <c r="E1505" s="57">
        <v>144</v>
      </c>
      <c r="F1505" s="160" t="s">
        <v>265</v>
      </c>
      <c r="G1505" s="45"/>
      <c r="H1505" s="45"/>
      <c r="I1505" s="45"/>
      <c r="J1505" s="45"/>
      <c r="K1505" s="45"/>
      <c r="L1505" s="45"/>
      <c r="M1505" s="45"/>
    </row>
    <row r="1506" spans="1:13" x14ac:dyDescent="0.25">
      <c r="A1506" s="159" t="s">
        <v>3256</v>
      </c>
      <c r="B1506" s="54" t="s">
        <v>3193</v>
      </c>
      <c r="C1506" s="58" t="s">
        <v>3257</v>
      </c>
      <c r="D1506" s="56" t="str">
        <f t="shared" si="5"/>
        <v>町</v>
      </c>
      <c r="E1506" s="57">
        <v>48</v>
      </c>
      <c r="F1506" s="160" t="s">
        <v>264</v>
      </c>
      <c r="G1506" s="45"/>
      <c r="H1506" s="45"/>
      <c r="I1506" s="45"/>
      <c r="J1506" s="45"/>
      <c r="K1506" s="45"/>
      <c r="L1506" s="45"/>
      <c r="M1506" s="45"/>
    </row>
    <row r="1507" spans="1:13" x14ac:dyDescent="0.25">
      <c r="A1507" s="159" t="s">
        <v>3258</v>
      </c>
      <c r="B1507" s="54" t="s">
        <v>3193</v>
      </c>
      <c r="C1507" s="58" t="s">
        <v>3259</v>
      </c>
      <c r="D1507" s="56" t="str">
        <f t="shared" si="5"/>
        <v>村</v>
      </c>
      <c r="E1507" s="57">
        <v>24</v>
      </c>
      <c r="F1507" s="160" t="s">
        <v>264</v>
      </c>
      <c r="G1507" s="45"/>
      <c r="H1507" s="45"/>
      <c r="I1507" s="45"/>
      <c r="J1507" s="45"/>
      <c r="K1507" s="45"/>
      <c r="L1507" s="45"/>
      <c r="M1507" s="45"/>
    </row>
    <row r="1508" spans="1:13" x14ac:dyDescent="0.25">
      <c r="A1508" s="159" t="s">
        <v>3260</v>
      </c>
      <c r="B1508" s="54" t="s">
        <v>3193</v>
      </c>
      <c r="C1508" s="58" t="s">
        <v>3261</v>
      </c>
      <c r="D1508" s="56" t="str">
        <f t="shared" si="5"/>
        <v>町</v>
      </c>
      <c r="E1508" s="57">
        <v>95</v>
      </c>
      <c r="F1508" s="160" t="s">
        <v>264</v>
      </c>
      <c r="G1508" s="45"/>
      <c r="H1508" s="45"/>
      <c r="I1508" s="45"/>
      <c r="J1508" s="45"/>
      <c r="K1508" s="45"/>
      <c r="L1508" s="45"/>
      <c r="M1508" s="45"/>
    </row>
    <row r="1509" spans="1:13" x14ac:dyDescent="0.25">
      <c r="A1509" s="161" t="s">
        <v>3262</v>
      </c>
      <c r="B1509" s="61" t="s">
        <v>3263</v>
      </c>
      <c r="C1509" s="55" t="s">
        <v>3263</v>
      </c>
      <c r="D1509" s="56" t="str">
        <f t="shared" si="5"/>
        <v>県</v>
      </c>
      <c r="E1509" s="57">
        <v>5584</v>
      </c>
      <c r="F1509" s="157" t="s">
        <v>267</v>
      </c>
      <c r="G1509" s="45"/>
      <c r="H1509" s="45"/>
      <c r="I1509" s="45"/>
      <c r="J1509" s="45"/>
      <c r="K1509" s="45"/>
      <c r="L1509" s="45"/>
      <c r="M1509" s="45"/>
    </row>
    <row r="1510" spans="1:13" x14ac:dyDescent="0.25">
      <c r="A1510" s="161" t="s">
        <v>3264</v>
      </c>
      <c r="B1510" s="61" t="s">
        <v>3263</v>
      </c>
      <c r="C1510" s="55" t="s">
        <v>3265</v>
      </c>
      <c r="D1510" s="56" t="str">
        <f t="shared" si="5"/>
        <v>市</v>
      </c>
      <c r="E1510" s="57">
        <v>2610</v>
      </c>
      <c r="F1510" s="157" t="s">
        <v>267</v>
      </c>
      <c r="G1510" s="45"/>
      <c r="H1510" s="45"/>
      <c r="I1510" s="45"/>
      <c r="J1510" s="45"/>
      <c r="K1510" s="45"/>
      <c r="L1510" s="45"/>
      <c r="M1510" s="45"/>
    </row>
    <row r="1511" spans="1:13" x14ac:dyDescent="0.25">
      <c r="A1511" s="161" t="s">
        <v>3266</v>
      </c>
      <c r="B1511" s="61" t="s">
        <v>3263</v>
      </c>
      <c r="C1511" s="55" t="s">
        <v>3267</v>
      </c>
      <c r="D1511" s="56" t="str">
        <f t="shared" si="5"/>
        <v>市</v>
      </c>
      <c r="E1511" s="57">
        <v>3508</v>
      </c>
      <c r="F1511" s="157" t="s">
        <v>267</v>
      </c>
      <c r="G1511" s="45"/>
      <c r="H1511" s="45"/>
      <c r="I1511" s="45"/>
      <c r="J1511" s="45"/>
      <c r="K1511" s="45"/>
      <c r="L1511" s="45"/>
      <c r="M1511" s="45"/>
    </row>
    <row r="1512" spans="1:13" x14ac:dyDescent="0.25">
      <c r="A1512" s="159" t="s">
        <v>3268</v>
      </c>
      <c r="B1512" s="54" t="s">
        <v>3263</v>
      </c>
      <c r="C1512" s="58" t="s">
        <v>3269</v>
      </c>
      <c r="D1512" s="56" t="str">
        <f t="shared" si="5"/>
        <v>市</v>
      </c>
      <c r="E1512" s="57">
        <v>358</v>
      </c>
      <c r="F1512" s="160" t="s">
        <v>266</v>
      </c>
      <c r="G1512" s="45"/>
      <c r="H1512" s="45"/>
      <c r="I1512" s="45"/>
      <c r="J1512" s="45"/>
      <c r="K1512" s="45"/>
      <c r="L1512" s="45"/>
      <c r="M1512" s="45"/>
    </row>
    <row r="1513" spans="1:13" x14ac:dyDescent="0.25">
      <c r="A1513" s="159" t="s">
        <v>3270</v>
      </c>
      <c r="B1513" s="54" t="s">
        <v>3263</v>
      </c>
      <c r="C1513" s="58" t="s">
        <v>3271</v>
      </c>
      <c r="D1513" s="56" t="str">
        <f t="shared" si="5"/>
        <v>市</v>
      </c>
      <c r="E1513" s="57">
        <v>840</v>
      </c>
      <c r="F1513" s="160" t="s">
        <v>266</v>
      </c>
      <c r="G1513" s="45"/>
      <c r="H1513" s="45"/>
      <c r="I1513" s="45"/>
      <c r="J1513" s="45"/>
      <c r="K1513" s="45"/>
      <c r="L1513" s="45"/>
      <c r="M1513" s="45"/>
    </row>
    <row r="1514" spans="1:13" x14ac:dyDescent="0.25">
      <c r="A1514" s="159" t="s">
        <v>3272</v>
      </c>
      <c r="B1514" s="54" t="s">
        <v>3263</v>
      </c>
      <c r="C1514" s="58" t="s">
        <v>3273</v>
      </c>
      <c r="D1514" s="56" t="str">
        <f t="shared" si="5"/>
        <v>市</v>
      </c>
      <c r="E1514" s="57">
        <v>195</v>
      </c>
      <c r="F1514" s="160" t="s">
        <v>265</v>
      </c>
      <c r="G1514" s="45"/>
      <c r="H1514" s="45"/>
      <c r="I1514" s="45"/>
      <c r="J1514" s="45"/>
      <c r="K1514" s="45"/>
      <c r="L1514" s="45"/>
      <c r="M1514" s="45"/>
    </row>
    <row r="1515" spans="1:13" x14ac:dyDescent="0.25">
      <c r="A1515" s="159" t="s">
        <v>3274</v>
      </c>
      <c r="B1515" s="54" t="s">
        <v>3263</v>
      </c>
      <c r="C1515" s="58" t="s">
        <v>3275</v>
      </c>
      <c r="D1515" s="56" t="str">
        <f t="shared" si="5"/>
        <v>市</v>
      </c>
      <c r="E1515" s="57">
        <v>396</v>
      </c>
      <c r="F1515" s="160" t="s">
        <v>266</v>
      </c>
      <c r="G1515" s="45"/>
      <c r="H1515" s="45"/>
      <c r="I1515" s="45"/>
      <c r="J1515" s="45"/>
      <c r="K1515" s="45"/>
      <c r="L1515" s="45"/>
      <c r="M1515" s="45"/>
    </row>
    <row r="1516" spans="1:13" x14ac:dyDescent="0.25">
      <c r="A1516" s="159" t="s">
        <v>3276</v>
      </c>
      <c r="B1516" s="54" t="s">
        <v>3263</v>
      </c>
      <c r="C1516" s="58" t="s">
        <v>3277</v>
      </c>
      <c r="D1516" s="56" t="str">
        <f t="shared" si="5"/>
        <v>市</v>
      </c>
      <c r="E1516" s="57">
        <v>189</v>
      </c>
      <c r="F1516" s="160" t="s">
        <v>265</v>
      </c>
      <c r="G1516" s="45"/>
      <c r="H1516" s="45"/>
      <c r="I1516" s="45"/>
      <c r="J1516" s="45"/>
      <c r="K1516" s="45"/>
      <c r="L1516" s="45"/>
      <c r="M1516" s="45"/>
    </row>
    <row r="1517" spans="1:13" x14ac:dyDescent="0.25">
      <c r="A1517" s="159" t="s">
        <v>3278</v>
      </c>
      <c r="B1517" s="54" t="s">
        <v>3263</v>
      </c>
      <c r="C1517" s="58" t="s">
        <v>3279</v>
      </c>
      <c r="D1517" s="56" t="str">
        <f t="shared" si="5"/>
        <v>市</v>
      </c>
      <c r="E1517" s="57">
        <v>208</v>
      </c>
      <c r="F1517" s="160" t="s">
        <v>266</v>
      </c>
      <c r="G1517" s="45"/>
      <c r="H1517" s="45"/>
      <c r="I1517" s="45"/>
      <c r="J1517" s="45"/>
      <c r="K1517" s="45"/>
      <c r="L1517" s="45"/>
      <c r="M1517" s="45"/>
    </row>
    <row r="1518" spans="1:13" x14ac:dyDescent="0.25">
      <c r="A1518" s="159" t="s">
        <v>3280</v>
      </c>
      <c r="B1518" s="54" t="s">
        <v>3263</v>
      </c>
      <c r="C1518" s="58" t="s">
        <v>3281</v>
      </c>
      <c r="D1518" s="56" t="str">
        <f t="shared" si="5"/>
        <v>市</v>
      </c>
      <c r="E1518" s="57">
        <v>313</v>
      </c>
      <c r="F1518" s="160" t="s">
        <v>266</v>
      </c>
      <c r="G1518" s="45"/>
      <c r="H1518" s="45"/>
      <c r="I1518" s="45"/>
      <c r="J1518" s="45"/>
      <c r="K1518" s="45"/>
      <c r="L1518" s="45"/>
      <c r="M1518" s="45"/>
    </row>
    <row r="1519" spans="1:13" x14ac:dyDescent="0.25">
      <c r="A1519" s="159" t="s">
        <v>3282</v>
      </c>
      <c r="B1519" s="54" t="s">
        <v>3263</v>
      </c>
      <c r="C1519" s="58" t="s">
        <v>3283</v>
      </c>
      <c r="D1519" s="56" t="str">
        <f t="shared" si="5"/>
        <v>市</v>
      </c>
      <c r="E1519" s="57">
        <v>155</v>
      </c>
      <c r="F1519" s="160" t="s">
        <v>265</v>
      </c>
      <c r="G1519" s="45"/>
      <c r="H1519" s="45"/>
      <c r="I1519" s="45"/>
      <c r="J1519" s="45"/>
      <c r="K1519" s="45"/>
      <c r="L1519" s="45"/>
      <c r="M1519" s="45"/>
    </row>
    <row r="1520" spans="1:13" x14ac:dyDescent="0.25">
      <c r="A1520" s="159" t="s">
        <v>3284</v>
      </c>
      <c r="B1520" s="54" t="s">
        <v>3263</v>
      </c>
      <c r="C1520" s="58" t="s">
        <v>3285</v>
      </c>
      <c r="D1520" s="56" t="str">
        <f t="shared" si="5"/>
        <v>市</v>
      </c>
      <c r="E1520" s="57">
        <v>142</v>
      </c>
      <c r="F1520" s="160" t="s">
        <v>265</v>
      </c>
      <c r="G1520" s="45"/>
      <c r="H1520" s="45"/>
      <c r="I1520" s="45"/>
      <c r="J1520" s="45"/>
      <c r="K1520" s="45"/>
      <c r="L1520" s="45"/>
      <c r="M1520" s="45"/>
    </row>
    <row r="1521" spans="1:13" x14ac:dyDescent="0.25">
      <c r="A1521" s="159" t="s">
        <v>3286</v>
      </c>
      <c r="B1521" s="54" t="s">
        <v>3263</v>
      </c>
      <c r="C1521" s="58" t="s">
        <v>3287</v>
      </c>
      <c r="D1521" s="56" t="str">
        <f t="shared" si="5"/>
        <v>市</v>
      </c>
      <c r="E1521" s="57">
        <v>198</v>
      </c>
      <c r="F1521" s="160" t="s">
        <v>265</v>
      </c>
      <c r="G1521" s="45"/>
      <c r="H1521" s="45"/>
      <c r="I1521" s="45"/>
      <c r="J1521" s="45"/>
      <c r="K1521" s="45"/>
      <c r="L1521" s="45"/>
      <c r="M1521" s="45"/>
    </row>
    <row r="1522" spans="1:13" x14ac:dyDescent="0.25">
      <c r="A1522" s="159" t="s">
        <v>3288</v>
      </c>
      <c r="B1522" s="54" t="s">
        <v>3263</v>
      </c>
      <c r="C1522" s="58" t="s">
        <v>3289</v>
      </c>
      <c r="D1522" s="56" t="str">
        <f t="shared" si="5"/>
        <v>市</v>
      </c>
      <c r="E1522" s="57">
        <v>116</v>
      </c>
      <c r="F1522" s="160" t="s">
        <v>265</v>
      </c>
      <c r="G1522" s="45"/>
      <c r="H1522" s="45"/>
      <c r="I1522" s="45"/>
      <c r="J1522" s="45"/>
      <c r="K1522" s="45"/>
      <c r="L1522" s="45"/>
      <c r="M1522" s="45"/>
    </row>
    <row r="1523" spans="1:13" x14ac:dyDescent="0.25">
      <c r="A1523" s="159" t="s">
        <v>3290</v>
      </c>
      <c r="B1523" s="54" t="s">
        <v>3263</v>
      </c>
      <c r="C1523" s="58" t="s">
        <v>3291</v>
      </c>
      <c r="D1523" s="56" t="str">
        <f t="shared" si="5"/>
        <v>市</v>
      </c>
      <c r="E1523" s="57">
        <v>141</v>
      </c>
      <c r="F1523" s="160" t="s">
        <v>265</v>
      </c>
      <c r="G1523" s="45"/>
      <c r="H1523" s="45"/>
      <c r="I1523" s="45"/>
      <c r="J1523" s="45"/>
      <c r="K1523" s="45"/>
      <c r="L1523" s="45"/>
      <c r="M1523" s="45"/>
    </row>
    <row r="1524" spans="1:13" x14ac:dyDescent="0.25">
      <c r="A1524" s="159" t="s">
        <v>3292</v>
      </c>
      <c r="B1524" s="54" t="s">
        <v>3263</v>
      </c>
      <c r="C1524" s="58" t="s">
        <v>3293</v>
      </c>
      <c r="D1524" s="56" t="str">
        <f t="shared" si="5"/>
        <v>市</v>
      </c>
      <c r="E1524" s="57">
        <v>162</v>
      </c>
      <c r="F1524" s="160" t="s">
        <v>265</v>
      </c>
      <c r="G1524" s="45"/>
      <c r="H1524" s="45"/>
      <c r="I1524" s="45"/>
      <c r="J1524" s="45"/>
      <c r="K1524" s="45"/>
      <c r="L1524" s="45"/>
      <c r="M1524" s="45"/>
    </row>
    <row r="1525" spans="1:13" x14ac:dyDescent="0.25">
      <c r="A1525" s="159" t="s">
        <v>3294</v>
      </c>
      <c r="B1525" s="54" t="s">
        <v>3263</v>
      </c>
      <c r="C1525" s="58" t="s">
        <v>3295</v>
      </c>
      <c r="D1525" s="56" t="str">
        <f t="shared" si="5"/>
        <v>市</v>
      </c>
      <c r="E1525" s="57">
        <v>205</v>
      </c>
      <c r="F1525" s="160" t="s">
        <v>266</v>
      </c>
      <c r="G1525" s="45"/>
      <c r="H1525" s="45"/>
      <c r="I1525" s="45"/>
      <c r="J1525" s="45"/>
      <c r="K1525" s="45"/>
      <c r="L1525" s="45"/>
      <c r="M1525" s="45"/>
    </row>
    <row r="1526" spans="1:13" x14ac:dyDescent="0.25">
      <c r="A1526" s="159" t="s">
        <v>3296</v>
      </c>
      <c r="B1526" s="54" t="s">
        <v>3263</v>
      </c>
      <c r="C1526" s="58" t="s">
        <v>3297</v>
      </c>
      <c r="D1526" s="56" t="str">
        <f t="shared" si="5"/>
        <v>市</v>
      </c>
      <c r="E1526" s="57">
        <v>173</v>
      </c>
      <c r="F1526" s="160" t="s">
        <v>265</v>
      </c>
      <c r="G1526" s="45"/>
      <c r="H1526" s="45"/>
      <c r="I1526" s="45"/>
      <c r="J1526" s="45"/>
      <c r="K1526" s="45"/>
      <c r="L1526" s="45"/>
      <c r="M1526" s="45"/>
    </row>
    <row r="1527" spans="1:13" x14ac:dyDescent="0.25">
      <c r="A1527" s="159" t="s">
        <v>3298</v>
      </c>
      <c r="B1527" s="54" t="s">
        <v>3263</v>
      </c>
      <c r="C1527" s="58" t="s">
        <v>3299</v>
      </c>
      <c r="D1527" s="56" t="str">
        <f t="shared" si="5"/>
        <v>市</v>
      </c>
      <c r="E1527" s="57">
        <v>221</v>
      </c>
      <c r="F1527" s="160" t="s">
        <v>266</v>
      </c>
      <c r="G1527" s="45"/>
      <c r="H1527" s="45"/>
      <c r="I1527" s="45"/>
      <c r="J1527" s="45"/>
      <c r="K1527" s="45"/>
      <c r="L1527" s="45"/>
      <c r="M1527" s="45"/>
    </row>
    <row r="1528" spans="1:13" x14ac:dyDescent="0.25">
      <c r="A1528" s="159" t="s">
        <v>3300</v>
      </c>
      <c r="B1528" s="54" t="s">
        <v>3263</v>
      </c>
      <c r="C1528" s="58" t="s">
        <v>3301</v>
      </c>
      <c r="D1528" s="56" t="str">
        <f t="shared" si="5"/>
        <v>市</v>
      </c>
      <c r="E1528" s="57">
        <v>241</v>
      </c>
      <c r="F1528" s="160" t="s">
        <v>266</v>
      </c>
      <c r="G1528" s="45"/>
      <c r="H1528" s="45"/>
      <c r="I1528" s="45"/>
      <c r="J1528" s="45"/>
      <c r="K1528" s="45"/>
      <c r="L1528" s="45"/>
      <c r="M1528" s="45"/>
    </row>
    <row r="1529" spans="1:13" x14ac:dyDescent="0.25">
      <c r="A1529" s="159" t="s">
        <v>3302</v>
      </c>
      <c r="B1529" s="54" t="s">
        <v>3263</v>
      </c>
      <c r="C1529" s="58" t="s">
        <v>3303</v>
      </c>
      <c r="D1529" s="56" t="str">
        <f t="shared" si="5"/>
        <v>市</v>
      </c>
      <c r="E1529" s="57">
        <v>156</v>
      </c>
      <c r="F1529" s="160" t="s">
        <v>265</v>
      </c>
      <c r="G1529" s="45"/>
      <c r="H1529" s="45"/>
      <c r="I1529" s="45"/>
      <c r="J1529" s="45"/>
      <c r="K1529" s="45"/>
      <c r="L1529" s="45"/>
      <c r="M1529" s="45"/>
    </row>
    <row r="1530" spans="1:13" x14ac:dyDescent="0.25">
      <c r="A1530" s="159" t="s">
        <v>3304</v>
      </c>
      <c r="B1530" s="54" t="s">
        <v>3263</v>
      </c>
      <c r="C1530" s="58" t="s">
        <v>3305</v>
      </c>
      <c r="D1530" s="56" t="str">
        <f t="shared" si="5"/>
        <v>市</v>
      </c>
      <c r="E1530" s="57">
        <v>159</v>
      </c>
      <c r="F1530" s="160" t="s">
        <v>265</v>
      </c>
      <c r="G1530" s="45"/>
      <c r="H1530" s="45"/>
      <c r="I1530" s="45"/>
      <c r="J1530" s="45"/>
      <c r="K1530" s="45"/>
      <c r="L1530" s="45"/>
      <c r="M1530" s="45"/>
    </row>
    <row r="1531" spans="1:13" x14ac:dyDescent="0.25">
      <c r="A1531" s="159" t="s">
        <v>3306</v>
      </c>
      <c r="B1531" s="54" t="s">
        <v>3263</v>
      </c>
      <c r="C1531" s="58" t="s">
        <v>3307</v>
      </c>
      <c r="D1531" s="56" t="str">
        <f t="shared" si="5"/>
        <v>市</v>
      </c>
      <c r="E1531" s="57">
        <v>148</v>
      </c>
      <c r="F1531" s="160" t="s">
        <v>265</v>
      </c>
      <c r="G1531" s="45"/>
      <c r="H1531" s="45"/>
      <c r="I1531" s="45"/>
      <c r="J1531" s="45"/>
      <c r="K1531" s="45"/>
      <c r="L1531" s="45"/>
      <c r="M1531" s="45"/>
    </row>
    <row r="1532" spans="1:13" x14ac:dyDescent="0.25">
      <c r="A1532" s="159" t="s">
        <v>3308</v>
      </c>
      <c r="B1532" s="54" t="s">
        <v>3263</v>
      </c>
      <c r="C1532" s="58" t="s">
        <v>3309</v>
      </c>
      <c r="D1532" s="56" t="str">
        <f t="shared" si="5"/>
        <v>市</v>
      </c>
      <c r="E1532" s="57">
        <v>113</v>
      </c>
      <c r="F1532" s="160" t="s">
        <v>265</v>
      </c>
      <c r="G1532" s="45"/>
      <c r="H1532" s="45"/>
      <c r="I1532" s="45"/>
      <c r="J1532" s="45"/>
      <c r="K1532" s="45"/>
      <c r="L1532" s="45"/>
      <c r="M1532" s="45"/>
    </row>
    <row r="1533" spans="1:13" x14ac:dyDescent="0.25">
      <c r="A1533" s="159" t="s">
        <v>3310</v>
      </c>
      <c r="B1533" s="54" t="s">
        <v>3263</v>
      </c>
      <c r="C1533" s="58" t="s">
        <v>3311</v>
      </c>
      <c r="D1533" s="56" t="str">
        <f t="shared" ref="D1533:D1787" si="6">RIGHT(C1533)</f>
        <v>市</v>
      </c>
      <c r="E1533" s="57">
        <v>126</v>
      </c>
      <c r="F1533" s="160" t="s">
        <v>265</v>
      </c>
      <c r="G1533" s="45"/>
      <c r="H1533" s="45"/>
      <c r="I1533" s="45"/>
      <c r="J1533" s="45"/>
      <c r="K1533" s="45"/>
      <c r="L1533" s="45"/>
      <c r="M1533" s="45"/>
    </row>
    <row r="1534" spans="1:13" x14ac:dyDescent="0.25">
      <c r="A1534" s="159" t="s">
        <v>3312</v>
      </c>
      <c r="B1534" s="54" t="s">
        <v>3263</v>
      </c>
      <c r="C1534" s="58" t="s">
        <v>3313</v>
      </c>
      <c r="D1534" s="56" t="str">
        <f t="shared" si="6"/>
        <v>市</v>
      </c>
      <c r="E1534" s="57">
        <v>167</v>
      </c>
      <c r="F1534" s="160" t="s">
        <v>265</v>
      </c>
      <c r="G1534" s="45"/>
      <c r="H1534" s="45"/>
      <c r="I1534" s="45"/>
      <c r="J1534" s="45"/>
      <c r="K1534" s="45"/>
      <c r="L1534" s="45"/>
      <c r="M1534" s="45"/>
    </row>
    <row r="1535" spans="1:13" x14ac:dyDescent="0.25">
      <c r="A1535" s="159" t="s">
        <v>3314</v>
      </c>
      <c r="B1535" s="54" t="s">
        <v>3263</v>
      </c>
      <c r="C1535" s="58" t="s">
        <v>3315</v>
      </c>
      <c r="D1535" s="56" t="str">
        <f t="shared" si="6"/>
        <v>市</v>
      </c>
      <c r="E1535" s="57">
        <v>279</v>
      </c>
      <c r="F1535" s="160" t="s">
        <v>266</v>
      </c>
      <c r="G1535" s="45"/>
      <c r="H1535" s="45"/>
      <c r="I1535" s="45"/>
      <c r="J1535" s="45"/>
      <c r="K1535" s="45"/>
      <c r="L1535" s="45"/>
      <c r="M1535" s="45"/>
    </row>
    <row r="1536" spans="1:13" x14ac:dyDescent="0.25">
      <c r="A1536" s="159" t="s">
        <v>3316</v>
      </c>
      <c r="B1536" s="54" t="s">
        <v>3263</v>
      </c>
      <c r="C1536" s="58" t="s">
        <v>3317</v>
      </c>
      <c r="D1536" s="56" t="str">
        <f t="shared" si="6"/>
        <v>市</v>
      </c>
      <c r="E1536" s="57">
        <v>165</v>
      </c>
      <c r="F1536" s="160" t="s">
        <v>265</v>
      </c>
      <c r="G1536" s="45"/>
      <c r="H1536" s="45"/>
      <c r="I1536" s="45"/>
      <c r="J1536" s="45"/>
      <c r="K1536" s="45"/>
      <c r="L1536" s="45"/>
      <c r="M1536" s="45"/>
    </row>
    <row r="1537" spans="1:13" x14ac:dyDescent="0.25">
      <c r="A1537" s="159" t="s">
        <v>3318</v>
      </c>
      <c r="B1537" s="54" t="s">
        <v>3263</v>
      </c>
      <c r="C1537" s="58" t="s">
        <v>3319</v>
      </c>
      <c r="D1537" s="56" t="str">
        <f t="shared" si="6"/>
        <v>市</v>
      </c>
      <c r="E1537" s="57">
        <v>233</v>
      </c>
      <c r="F1537" s="160" t="s">
        <v>266</v>
      </c>
      <c r="G1537" s="45"/>
      <c r="H1537" s="45"/>
      <c r="I1537" s="45"/>
      <c r="J1537" s="45"/>
      <c r="K1537" s="45"/>
      <c r="L1537" s="45"/>
      <c r="M1537" s="45"/>
    </row>
    <row r="1538" spans="1:13" x14ac:dyDescent="0.25">
      <c r="A1538" s="159" t="s">
        <v>3320</v>
      </c>
      <c r="B1538" s="54" t="s">
        <v>3263</v>
      </c>
      <c r="C1538" s="58" t="s">
        <v>3321</v>
      </c>
      <c r="D1538" s="56" t="str">
        <f t="shared" si="6"/>
        <v>市</v>
      </c>
      <c r="E1538" s="57">
        <v>113</v>
      </c>
      <c r="F1538" s="160" t="s">
        <v>265</v>
      </c>
      <c r="G1538" s="45"/>
      <c r="H1538" s="45"/>
      <c r="I1538" s="45"/>
      <c r="J1538" s="45"/>
      <c r="K1538" s="45"/>
      <c r="L1538" s="45"/>
      <c r="M1538" s="45"/>
    </row>
    <row r="1539" spans="1:13" x14ac:dyDescent="0.25">
      <c r="A1539" s="159" t="s">
        <v>3322</v>
      </c>
      <c r="B1539" s="54" t="s">
        <v>3263</v>
      </c>
      <c r="C1539" s="58" t="s">
        <v>3323</v>
      </c>
      <c r="D1539" s="56" t="str">
        <f t="shared" si="6"/>
        <v>町</v>
      </c>
      <c r="E1539" s="57">
        <v>85</v>
      </c>
      <c r="F1539" s="160" t="s">
        <v>264</v>
      </c>
      <c r="G1539" s="45"/>
      <c r="H1539" s="45"/>
      <c r="I1539" s="45"/>
      <c r="J1539" s="45"/>
      <c r="K1539" s="45"/>
      <c r="L1539" s="45"/>
      <c r="M1539" s="45"/>
    </row>
    <row r="1540" spans="1:13" x14ac:dyDescent="0.25">
      <c r="A1540" s="159" t="s">
        <v>3324</v>
      </c>
      <c r="B1540" s="54" t="s">
        <v>3263</v>
      </c>
      <c r="C1540" s="58" t="s">
        <v>3325</v>
      </c>
      <c r="D1540" s="56" t="str">
        <f t="shared" si="6"/>
        <v>町</v>
      </c>
      <c r="E1540" s="57">
        <v>78</v>
      </c>
      <c r="F1540" s="160" t="s">
        <v>264</v>
      </c>
      <c r="G1540" s="45"/>
      <c r="H1540" s="45"/>
      <c r="I1540" s="45"/>
      <c r="J1540" s="45"/>
      <c r="K1540" s="45"/>
      <c r="L1540" s="45"/>
      <c r="M1540" s="45"/>
    </row>
    <row r="1541" spans="1:13" x14ac:dyDescent="0.25">
      <c r="A1541" s="159" t="s">
        <v>3326</v>
      </c>
      <c r="B1541" s="54" t="s">
        <v>3263</v>
      </c>
      <c r="C1541" s="58" t="s">
        <v>3327</v>
      </c>
      <c r="D1541" s="56" t="str">
        <f t="shared" si="6"/>
        <v>町</v>
      </c>
      <c r="E1541" s="57">
        <v>90</v>
      </c>
      <c r="F1541" s="160" t="s">
        <v>264</v>
      </c>
      <c r="G1541" s="45"/>
      <c r="H1541" s="45"/>
      <c r="I1541" s="45"/>
      <c r="J1541" s="45"/>
      <c r="K1541" s="45"/>
      <c r="L1541" s="45"/>
      <c r="M1541" s="45"/>
    </row>
    <row r="1542" spans="1:13" x14ac:dyDescent="0.25">
      <c r="A1542" s="159" t="s">
        <v>3328</v>
      </c>
      <c r="B1542" s="54" t="s">
        <v>3263</v>
      </c>
      <c r="C1542" s="58" t="s">
        <v>3329</v>
      </c>
      <c r="D1542" s="56" t="str">
        <f t="shared" si="6"/>
        <v>町</v>
      </c>
      <c r="E1542" s="57">
        <v>68</v>
      </c>
      <c r="F1542" s="160" t="s">
        <v>264</v>
      </c>
      <c r="G1542" s="45"/>
      <c r="H1542" s="45"/>
      <c r="I1542" s="45"/>
      <c r="J1542" s="45"/>
      <c r="K1542" s="45"/>
      <c r="L1542" s="45"/>
      <c r="M1542" s="45"/>
    </row>
    <row r="1543" spans="1:13" x14ac:dyDescent="0.25">
      <c r="A1543" s="159" t="s">
        <v>3330</v>
      </c>
      <c r="B1543" s="54" t="s">
        <v>3263</v>
      </c>
      <c r="C1543" s="58" t="s">
        <v>3331</v>
      </c>
      <c r="D1543" s="56" t="str">
        <f t="shared" si="6"/>
        <v>町</v>
      </c>
      <c r="E1543" s="57">
        <v>74</v>
      </c>
      <c r="F1543" s="160" t="s">
        <v>264</v>
      </c>
      <c r="G1543" s="45"/>
      <c r="H1543" s="45"/>
      <c r="I1543" s="45"/>
      <c r="J1543" s="45"/>
      <c r="K1543" s="45"/>
      <c r="L1543" s="45"/>
      <c r="M1543" s="45"/>
    </row>
    <row r="1544" spans="1:13" x14ac:dyDescent="0.25">
      <c r="A1544" s="159" t="s">
        <v>3332</v>
      </c>
      <c r="B1544" s="54" t="s">
        <v>3263</v>
      </c>
      <c r="C1544" s="58" t="s">
        <v>3333</v>
      </c>
      <c r="D1544" s="56" t="str">
        <f t="shared" si="6"/>
        <v>町</v>
      </c>
      <c r="E1544" s="57">
        <v>44</v>
      </c>
      <c r="F1544" s="160" t="s">
        <v>264</v>
      </c>
      <c r="G1544" s="45"/>
      <c r="H1544" s="45"/>
      <c r="I1544" s="45"/>
      <c r="J1544" s="45"/>
      <c r="K1544" s="45"/>
      <c r="L1544" s="45"/>
      <c r="M1544" s="45"/>
    </row>
    <row r="1545" spans="1:13" x14ac:dyDescent="0.25">
      <c r="A1545" s="159" t="s">
        <v>3334</v>
      </c>
      <c r="B1545" s="54" t="s">
        <v>3263</v>
      </c>
      <c r="C1545" s="58" t="s">
        <v>3335</v>
      </c>
      <c r="D1545" s="56" t="str">
        <f t="shared" si="6"/>
        <v>町</v>
      </c>
      <c r="E1545" s="57">
        <v>94</v>
      </c>
      <c r="F1545" s="160" t="s">
        <v>264</v>
      </c>
      <c r="G1545" s="45"/>
      <c r="H1545" s="45"/>
      <c r="I1545" s="45"/>
      <c r="J1545" s="45"/>
      <c r="K1545" s="45"/>
      <c r="L1545" s="45"/>
      <c r="M1545" s="45"/>
    </row>
    <row r="1546" spans="1:13" x14ac:dyDescent="0.25">
      <c r="A1546" s="159" t="s">
        <v>3336</v>
      </c>
      <c r="B1546" s="54" t="s">
        <v>3263</v>
      </c>
      <c r="C1546" s="58" t="s">
        <v>3337</v>
      </c>
      <c r="D1546" s="56" t="str">
        <f t="shared" si="6"/>
        <v>町</v>
      </c>
      <c r="E1546" s="57">
        <v>89</v>
      </c>
      <c r="F1546" s="160" t="s">
        <v>264</v>
      </c>
      <c r="G1546" s="45"/>
      <c r="H1546" s="45"/>
      <c r="I1546" s="45"/>
      <c r="J1546" s="45"/>
      <c r="K1546" s="45"/>
      <c r="L1546" s="45"/>
      <c r="M1546" s="45"/>
    </row>
    <row r="1547" spans="1:13" x14ac:dyDescent="0.25">
      <c r="A1547" s="159" t="s">
        <v>3338</v>
      </c>
      <c r="B1547" s="54" t="s">
        <v>3263</v>
      </c>
      <c r="C1547" s="58" t="s">
        <v>3339</v>
      </c>
      <c r="D1547" s="56" t="str">
        <f t="shared" si="6"/>
        <v>町</v>
      </c>
      <c r="E1547" s="57">
        <v>85</v>
      </c>
      <c r="F1547" s="160" t="s">
        <v>264</v>
      </c>
      <c r="G1547" s="45"/>
      <c r="H1547" s="45"/>
      <c r="I1547" s="45"/>
      <c r="J1547" s="45"/>
      <c r="K1547" s="45"/>
      <c r="L1547" s="45"/>
      <c r="M1547" s="45"/>
    </row>
    <row r="1548" spans="1:13" x14ac:dyDescent="0.25">
      <c r="A1548" s="159" t="s">
        <v>3340</v>
      </c>
      <c r="B1548" s="54" t="s">
        <v>3263</v>
      </c>
      <c r="C1548" s="58" t="s">
        <v>3341</v>
      </c>
      <c r="D1548" s="56" t="str">
        <f t="shared" si="6"/>
        <v>町</v>
      </c>
      <c r="E1548" s="57">
        <v>82</v>
      </c>
      <c r="F1548" s="160" t="s">
        <v>264</v>
      </c>
      <c r="G1548" s="45"/>
      <c r="H1548" s="45"/>
      <c r="I1548" s="45"/>
      <c r="J1548" s="45"/>
      <c r="K1548" s="45"/>
      <c r="L1548" s="45"/>
      <c r="M1548" s="45"/>
    </row>
    <row r="1549" spans="1:13" x14ac:dyDescent="0.25">
      <c r="A1549" s="159" t="s">
        <v>3342</v>
      </c>
      <c r="B1549" s="54" t="s">
        <v>3263</v>
      </c>
      <c r="C1549" s="58" t="s">
        <v>3343</v>
      </c>
      <c r="D1549" s="56" t="str">
        <f t="shared" si="6"/>
        <v>町</v>
      </c>
      <c r="E1549" s="57">
        <v>73</v>
      </c>
      <c r="F1549" s="160" t="s">
        <v>264</v>
      </c>
      <c r="G1549" s="45"/>
      <c r="H1549" s="45"/>
      <c r="I1549" s="45"/>
      <c r="J1549" s="45"/>
      <c r="K1549" s="45"/>
      <c r="L1549" s="45"/>
      <c r="M1549" s="45"/>
    </row>
    <row r="1550" spans="1:13" x14ac:dyDescent="0.25">
      <c r="A1550" s="159" t="s">
        <v>3344</v>
      </c>
      <c r="B1550" s="54" t="s">
        <v>3263</v>
      </c>
      <c r="C1550" s="58" t="s">
        <v>3345</v>
      </c>
      <c r="D1550" s="56" t="str">
        <f t="shared" si="6"/>
        <v>町</v>
      </c>
      <c r="E1550" s="57">
        <v>47</v>
      </c>
      <c r="F1550" s="160" t="s">
        <v>264</v>
      </c>
      <c r="G1550" s="45"/>
      <c r="H1550" s="45"/>
      <c r="I1550" s="45"/>
      <c r="J1550" s="45"/>
      <c r="K1550" s="45"/>
      <c r="L1550" s="45"/>
      <c r="M1550" s="45"/>
    </row>
    <row r="1551" spans="1:13" x14ac:dyDescent="0.25">
      <c r="A1551" s="159" t="s">
        <v>3346</v>
      </c>
      <c r="B1551" s="54" t="s">
        <v>3263</v>
      </c>
      <c r="C1551" s="58" t="s">
        <v>3347</v>
      </c>
      <c r="D1551" s="56" t="str">
        <f t="shared" si="6"/>
        <v>町</v>
      </c>
      <c r="E1551" s="57">
        <v>62</v>
      </c>
      <c r="F1551" s="160" t="s">
        <v>264</v>
      </c>
      <c r="G1551" s="45"/>
      <c r="H1551" s="45"/>
      <c r="I1551" s="45"/>
      <c r="J1551" s="45"/>
      <c r="K1551" s="45"/>
      <c r="L1551" s="45"/>
      <c r="M1551" s="45"/>
    </row>
    <row r="1552" spans="1:13" x14ac:dyDescent="0.25">
      <c r="A1552" s="159" t="s">
        <v>3348</v>
      </c>
      <c r="B1552" s="54" t="s">
        <v>3263</v>
      </c>
      <c r="C1552" s="58" t="s">
        <v>3349</v>
      </c>
      <c r="D1552" s="56" t="str">
        <f t="shared" si="6"/>
        <v>町</v>
      </c>
      <c r="E1552" s="57">
        <v>53</v>
      </c>
      <c r="F1552" s="160" t="s">
        <v>264</v>
      </c>
      <c r="G1552" s="45"/>
      <c r="H1552" s="45"/>
      <c r="I1552" s="45"/>
      <c r="J1552" s="45"/>
      <c r="K1552" s="45"/>
      <c r="L1552" s="45"/>
      <c r="M1552" s="45"/>
    </row>
    <row r="1553" spans="1:13" x14ac:dyDescent="0.25">
      <c r="A1553" s="159" t="s">
        <v>3350</v>
      </c>
      <c r="B1553" s="54" t="s">
        <v>3263</v>
      </c>
      <c r="C1553" s="58" t="s">
        <v>3351</v>
      </c>
      <c r="D1553" s="56" t="str">
        <f t="shared" si="6"/>
        <v>町</v>
      </c>
      <c r="E1553" s="57">
        <v>79</v>
      </c>
      <c r="F1553" s="160" t="s">
        <v>264</v>
      </c>
      <c r="G1553" s="45"/>
      <c r="H1553" s="45"/>
      <c r="I1553" s="45"/>
      <c r="J1553" s="45"/>
      <c r="K1553" s="45"/>
      <c r="L1553" s="45"/>
      <c r="M1553" s="45"/>
    </row>
    <row r="1554" spans="1:13" x14ac:dyDescent="0.25">
      <c r="A1554" s="159" t="s">
        <v>3352</v>
      </c>
      <c r="B1554" s="54" t="s">
        <v>3263</v>
      </c>
      <c r="C1554" s="58" t="s">
        <v>3353</v>
      </c>
      <c r="D1554" s="56" t="str">
        <f t="shared" si="6"/>
        <v>村</v>
      </c>
      <c r="E1554" s="57">
        <v>37</v>
      </c>
      <c r="F1554" s="160" t="s">
        <v>264</v>
      </c>
      <c r="G1554" s="45"/>
      <c r="H1554" s="45"/>
      <c r="I1554" s="45"/>
      <c r="J1554" s="45"/>
      <c r="K1554" s="45"/>
      <c r="L1554" s="45"/>
      <c r="M1554" s="45"/>
    </row>
    <row r="1555" spans="1:13" x14ac:dyDescent="0.25">
      <c r="A1555" s="159" t="s">
        <v>3354</v>
      </c>
      <c r="B1555" s="54" t="s">
        <v>3263</v>
      </c>
      <c r="C1555" s="58" t="s">
        <v>3355</v>
      </c>
      <c r="D1555" s="56" t="str">
        <f t="shared" si="6"/>
        <v>町</v>
      </c>
      <c r="E1555" s="57">
        <v>53</v>
      </c>
      <c r="F1555" s="160" t="s">
        <v>264</v>
      </c>
      <c r="G1555" s="45"/>
      <c r="H1555" s="45"/>
      <c r="I1555" s="45"/>
      <c r="J1555" s="45"/>
      <c r="K1555" s="45"/>
      <c r="L1555" s="45"/>
      <c r="M1555" s="45"/>
    </row>
    <row r="1556" spans="1:13" x14ac:dyDescent="0.25">
      <c r="A1556" s="159" t="s">
        <v>3356</v>
      </c>
      <c r="B1556" s="54" t="s">
        <v>3263</v>
      </c>
      <c r="C1556" s="58" t="s">
        <v>3357</v>
      </c>
      <c r="D1556" s="56" t="str">
        <f t="shared" si="6"/>
        <v>町</v>
      </c>
      <c r="E1556" s="57">
        <v>49</v>
      </c>
      <c r="F1556" s="160" t="s">
        <v>264</v>
      </c>
      <c r="G1556" s="45"/>
      <c r="H1556" s="45"/>
      <c r="I1556" s="45"/>
      <c r="J1556" s="45"/>
      <c r="K1556" s="45"/>
      <c r="L1556" s="45"/>
      <c r="M1556" s="45"/>
    </row>
    <row r="1557" spans="1:13" x14ac:dyDescent="0.25">
      <c r="A1557" s="159" t="s">
        <v>3358</v>
      </c>
      <c r="B1557" s="54" t="s">
        <v>3263</v>
      </c>
      <c r="C1557" s="58" t="s">
        <v>2816</v>
      </c>
      <c r="D1557" s="56" t="str">
        <f t="shared" si="6"/>
        <v>町</v>
      </c>
      <c r="E1557" s="57">
        <v>69</v>
      </c>
      <c r="F1557" s="160" t="s">
        <v>264</v>
      </c>
      <c r="G1557" s="45"/>
      <c r="H1557" s="45"/>
      <c r="I1557" s="45"/>
      <c r="J1557" s="45"/>
      <c r="K1557" s="45"/>
      <c r="L1557" s="45"/>
      <c r="M1557" s="45"/>
    </row>
    <row r="1558" spans="1:13" x14ac:dyDescent="0.25">
      <c r="A1558" s="159" t="s">
        <v>3359</v>
      </c>
      <c r="B1558" s="54" t="s">
        <v>3263</v>
      </c>
      <c r="C1558" s="58" t="s">
        <v>3360</v>
      </c>
      <c r="D1558" s="56" t="str">
        <f t="shared" si="6"/>
        <v>町</v>
      </c>
      <c r="E1558" s="57">
        <v>65</v>
      </c>
      <c r="F1558" s="160" t="s">
        <v>264</v>
      </c>
      <c r="G1558" s="45"/>
      <c r="H1558" s="45"/>
      <c r="I1558" s="45"/>
      <c r="J1558" s="45"/>
      <c r="K1558" s="45"/>
      <c r="L1558" s="45"/>
      <c r="M1558" s="45"/>
    </row>
    <row r="1559" spans="1:13" x14ac:dyDescent="0.25">
      <c r="A1559" s="159" t="s">
        <v>3361</v>
      </c>
      <c r="B1559" s="54" t="s">
        <v>3263</v>
      </c>
      <c r="C1559" s="58" t="s">
        <v>3362</v>
      </c>
      <c r="D1559" s="56" t="str">
        <f t="shared" si="6"/>
        <v>町</v>
      </c>
      <c r="E1559" s="57">
        <v>82</v>
      </c>
      <c r="F1559" s="160" t="s">
        <v>264</v>
      </c>
      <c r="G1559" s="45"/>
      <c r="H1559" s="45"/>
      <c r="I1559" s="45"/>
      <c r="J1559" s="45"/>
      <c r="K1559" s="45"/>
      <c r="L1559" s="45"/>
      <c r="M1559" s="45"/>
    </row>
    <row r="1560" spans="1:13" x14ac:dyDescent="0.25">
      <c r="A1560" s="159" t="s">
        <v>3363</v>
      </c>
      <c r="B1560" s="54" t="s">
        <v>3263</v>
      </c>
      <c r="C1560" s="58" t="s">
        <v>3364</v>
      </c>
      <c r="D1560" s="56" t="str">
        <f t="shared" si="6"/>
        <v>町</v>
      </c>
      <c r="E1560" s="57">
        <v>52</v>
      </c>
      <c r="F1560" s="160" t="s">
        <v>264</v>
      </c>
      <c r="G1560" s="45"/>
      <c r="H1560" s="45"/>
      <c r="I1560" s="45"/>
      <c r="J1560" s="45"/>
      <c r="K1560" s="45"/>
      <c r="L1560" s="45"/>
      <c r="M1560" s="45"/>
    </row>
    <row r="1561" spans="1:13" x14ac:dyDescent="0.25">
      <c r="A1561" s="159" t="s">
        <v>3365</v>
      </c>
      <c r="B1561" s="54" t="s">
        <v>3263</v>
      </c>
      <c r="C1561" s="58" t="s">
        <v>827</v>
      </c>
      <c r="D1561" s="56" t="str">
        <f t="shared" si="6"/>
        <v>町</v>
      </c>
      <c r="E1561" s="57">
        <v>107</v>
      </c>
      <c r="F1561" s="160" t="s">
        <v>265</v>
      </c>
      <c r="G1561" s="45"/>
      <c r="H1561" s="45"/>
      <c r="I1561" s="45"/>
      <c r="J1561" s="45"/>
      <c r="K1561" s="45"/>
      <c r="L1561" s="45"/>
      <c r="M1561" s="45"/>
    </row>
    <row r="1562" spans="1:13" x14ac:dyDescent="0.25">
      <c r="A1562" s="159" t="s">
        <v>3366</v>
      </c>
      <c r="B1562" s="54" t="s">
        <v>3263</v>
      </c>
      <c r="C1562" s="58" t="s">
        <v>3367</v>
      </c>
      <c r="D1562" s="56" t="str">
        <f t="shared" si="6"/>
        <v>町</v>
      </c>
      <c r="E1562" s="57">
        <v>44</v>
      </c>
      <c r="F1562" s="160" t="s">
        <v>264</v>
      </c>
      <c r="G1562" s="45"/>
      <c r="H1562" s="45"/>
      <c r="I1562" s="45"/>
      <c r="J1562" s="45"/>
      <c r="K1562" s="45"/>
      <c r="L1562" s="45"/>
      <c r="M1562" s="45"/>
    </row>
    <row r="1563" spans="1:13" x14ac:dyDescent="0.25">
      <c r="A1563" s="159" t="s">
        <v>3368</v>
      </c>
      <c r="B1563" s="54" t="s">
        <v>3263</v>
      </c>
      <c r="C1563" s="58" t="s">
        <v>3369</v>
      </c>
      <c r="D1563" s="56" t="str">
        <f t="shared" si="6"/>
        <v>村</v>
      </c>
      <c r="E1563" s="57">
        <v>33</v>
      </c>
      <c r="F1563" s="160" t="s">
        <v>264</v>
      </c>
      <c r="G1563" s="45"/>
      <c r="H1563" s="45"/>
      <c r="I1563" s="45"/>
      <c r="J1563" s="45"/>
      <c r="K1563" s="45"/>
      <c r="L1563" s="45"/>
      <c r="M1563" s="45"/>
    </row>
    <row r="1564" spans="1:13" x14ac:dyDescent="0.25">
      <c r="A1564" s="159" t="s">
        <v>3370</v>
      </c>
      <c r="B1564" s="54" t="s">
        <v>3263</v>
      </c>
      <c r="C1564" s="58" t="s">
        <v>3371</v>
      </c>
      <c r="D1564" s="56" t="str">
        <f t="shared" si="6"/>
        <v>町</v>
      </c>
      <c r="E1564" s="57">
        <v>111</v>
      </c>
      <c r="F1564" s="160" t="s">
        <v>265</v>
      </c>
      <c r="G1564" s="45"/>
      <c r="H1564" s="45"/>
      <c r="I1564" s="45"/>
      <c r="J1564" s="45"/>
      <c r="K1564" s="45"/>
      <c r="L1564" s="45"/>
      <c r="M1564" s="45"/>
    </row>
    <row r="1565" spans="1:13" x14ac:dyDescent="0.25">
      <c r="A1565" s="159" t="s">
        <v>3372</v>
      </c>
      <c r="B1565" s="54" t="s">
        <v>3263</v>
      </c>
      <c r="C1565" s="58" t="s">
        <v>3373</v>
      </c>
      <c r="D1565" s="56" t="str">
        <f t="shared" si="6"/>
        <v>町</v>
      </c>
      <c r="E1565" s="57">
        <v>141</v>
      </c>
      <c r="F1565" s="160" t="s">
        <v>265</v>
      </c>
      <c r="G1565" s="45"/>
      <c r="H1565" s="45"/>
      <c r="I1565" s="45"/>
      <c r="J1565" s="45"/>
      <c r="K1565" s="45"/>
      <c r="L1565" s="45"/>
      <c r="M1565" s="45"/>
    </row>
    <row r="1566" spans="1:13" x14ac:dyDescent="0.25">
      <c r="A1566" s="159" t="s">
        <v>3374</v>
      </c>
      <c r="B1566" s="54" t="s">
        <v>3263</v>
      </c>
      <c r="C1566" s="58" t="s">
        <v>3375</v>
      </c>
      <c r="D1566" s="56" t="str">
        <f t="shared" si="6"/>
        <v>町</v>
      </c>
      <c r="E1566" s="57">
        <v>105</v>
      </c>
      <c r="F1566" s="160" t="s">
        <v>265</v>
      </c>
      <c r="G1566" s="45"/>
      <c r="H1566" s="45"/>
      <c r="I1566" s="45"/>
      <c r="J1566" s="45"/>
      <c r="K1566" s="45"/>
      <c r="L1566" s="45"/>
      <c r="M1566" s="45"/>
    </row>
    <row r="1567" spans="1:13" x14ac:dyDescent="0.25">
      <c r="A1567" s="159" t="s">
        <v>3376</v>
      </c>
      <c r="B1567" s="54" t="s">
        <v>3263</v>
      </c>
      <c r="C1567" s="58" t="s">
        <v>3377</v>
      </c>
      <c r="D1567" s="56" t="str">
        <f t="shared" si="6"/>
        <v>町</v>
      </c>
      <c r="E1567" s="57">
        <v>43</v>
      </c>
      <c r="F1567" s="160" t="s">
        <v>264</v>
      </c>
      <c r="G1567" s="45"/>
      <c r="H1567" s="45"/>
      <c r="I1567" s="45"/>
      <c r="J1567" s="45"/>
      <c r="K1567" s="45"/>
      <c r="L1567" s="45"/>
      <c r="M1567" s="45"/>
    </row>
    <row r="1568" spans="1:13" x14ac:dyDescent="0.25">
      <c r="A1568" s="159" t="s">
        <v>3378</v>
      </c>
      <c r="B1568" s="54" t="s">
        <v>3263</v>
      </c>
      <c r="C1568" s="58" t="s">
        <v>3379</v>
      </c>
      <c r="D1568" s="56" t="str">
        <f t="shared" si="6"/>
        <v>町</v>
      </c>
      <c r="E1568" s="57">
        <v>48</v>
      </c>
      <c r="F1568" s="160" t="s">
        <v>264</v>
      </c>
      <c r="G1568" s="45"/>
      <c r="H1568" s="45"/>
      <c r="I1568" s="45"/>
      <c r="J1568" s="45"/>
      <c r="K1568" s="45"/>
      <c r="L1568" s="45"/>
      <c r="M1568" s="45"/>
    </row>
    <row r="1569" spans="1:13" x14ac:dyDescent="0.25">
      <c r="A1569" s="159" t="s">
        <v>3380</v>
      </c>
      <c r="B1569" s="54" t="s">
        <v>3263</v>
      </c>
      <c r="C1569" s="58" t="s">
        <v>3381</v>
      </c>
      <c r="D1569" s="56" t="str">
        <f t="shared" si="6"/>
        <v>町</v>
      </c>
      <c r="E1569" s="57">
        <v>95</v>
      </c>
      <c r="F1569" s="160" t="s">
        <v>264</v>
      </c>
      <c r="G1569" s="45"/>
      <c r="H1569" s="45"/>
      <c r="I1569" s="45"/>
      <c r="J1569" s="45"/>
      <c r="K1569" s="45"/>
      <c r="L1569" s="45"/>
      <c r="M1569" s="45"/>
    </row>
    <row r="1570" spans="1:13" x14ac:dyDescent="0.25">
      <c r="A1570" s="161" t="s">
        <v>3382</v>
      </c>
      <c r="B1570" s="61" t="s">
        <v>3383</v>
      </c>
      <c r="C1570" s="55" t="s">
        <v>3383</v>
      </c>
      <c r="D1570" s="56" t="str">
        <f t="shared" si="6"/>
        <v>県</v>
      </c>
      <c r="E1570" s="57">
        <v>2424</v>
      </c>
      <c r="F1570" s="157" t="s">
        <v>267</v>
      </c>
      <c r="G1570" s="45"/>
      <c r="H1570" s="45"/>
      <c r="I1570" s="45"/>
      <c r="J1570" s="45"/>
      <c r="K1570" s="45"/>
      <c r="L1570" s="45"/>
      <c r="M1570" s="45"/>
    </row>
    <row r="1571" spans="1:13" x14ac:dyDescent="0.25">
      <c r="A1571" s="159" t="s">
        <v>3384</v>
      </c>
      <c r="B1571" s="54" t="s">
        <v>3383</v>
      </c>
      <c r="C1571" s="58" t="s">
        <v>3385</v>
      </c>
      <c r="D1571" s="56" t="str">
        <f t="shared" si="6"/>
        <v>市</v>
      </c>
      <c r="E1571" s="57">
        <v>870</v>
      </c>
      <c r="F1571" s="160" t="s">
        <v>266</v>
      </c>
      <c r="G1571" s="45"/>
      <c r="H1571" s="45"/>
      <c r="I1571" s="45"/>
      <c r="J1571" s="45"/>
      <c r="K1571" s="45"/>
      <c r="L1571" s="45"/>
      <c r="M1571" s="45"/>
    </row>
    <row r="1572" spans="1:13" x14ac:dyDescent="0.25">
      <c r="A1572" s="159" t="s">
        <v>3386</v>
      </c>
      <c r="B1572" s="54" t="s">
        <v>3383</v>
      </c>
      <c r="C1572" s="58" t="s">
        <v>3387</v>
      </c>
      <c r="D1572" s="56" t="str">
        <f t="shared" si="6"/>
        <v>市</v>
      </c>
      <c r="E1572" s="57">
        <v>609</v>
      </c>
      <c r="F1572" s="160" t="s">
        <v>266</v>
      </c>
      <c r="G1572" s="45"/>
      <c r="H1572" s="45"/>
      <c r="I1572" s="45"/>
      <c r="J1572" s="45"/>
      <c r="K1572" s="45"/>
      <c r="L1572" s="45"/>
      <c r="M1572" s="45"/>
    </row>
    <row r="1573" spans="1:13" x14ac:dyDescent="0.25">
      <c r="A1573" s="159" t="s">
        <v>3388</v>
      </c>
      <c r="B1573" s="54" t="s">
        <v>3383</v>
      </c>
      <c r="C1573" s="58" t="s">
        <v>3389</v>
      </c>
      <c r="D1573" s="56" t="str">
        <f t="shared" si="6"/>
        <v>市</v>
      </c>
      <c r="E1573" s="57">
        <v>248</v>
      </c>
      <c r="F1573" s="160" t="s">
        <v>266</v>
      </c>
      <c r="G1573" s="45"/>
      <c r="H1573" s="45"/>
      <c r="I1573" s="45"/>
      <c r="J1573" s="45"/>
      <c r="K1573" s="45"/>
      <c r="L1573" s="45"/>
      <c r="M1573" s="45"/>
    </row>
    <row r="1574" spans="1:13" x14ac:dyDescent="0.25">
      <c r="A1574" s="159" t="s">
        <v>3390</v>
      </c>
      <c r="B1574" s="54" t="s">
        <v>3383</v>
      </c>
      <c r="C1574" s="58" t="s">
        <v>3391</v>
      </c>
      <c r="D1574" s="56" t="str">
        <f t="shared" si="6"/>
        <v>市</v>
      </c>
      <c r="E1574" s="57">
        <v>119</v>
      </c>
      <c r="F1574" s="160" t="s">
        <v>265</v>
      </c>
      <c r="G1574" s="45"/>
      <c r="H1574" s="45"/>
      <c r="I1574" s="45"/>
      <c r="J1574" s="45"/>
      <c r="K1574" s="45"/>
      <c r="L1574" s="45"/>
      <c r="M1574" s="45"/>
    </row>
    <row r="1575" spans="1:13" x14ac:dyDescent="0.25">
      <c r="A1575" s="159" t="s">
        <v>3392</v>
      </c>
      <c r="B1575" s="54" t="s">
        <v>3383</v>
      </c>
      <c r="C1575" s="58" t="s">
        <v>3393</v>
      </c>
      <c r="D1575" s="56" t="str">
        <f t="shared" si="6"/>
        <v>市</v>
      </c>
      <c r="E1575" s="57">
        <v>252</v>
      </c>
      <c r="F1575" s="160" t="s">
        <v>266</v>
      </c>
      <c r="G1575" s="45"/>
      <c r="H1575" s="45"/>
      <c r="I1575" s="45"/>
      <c r="J1575" s="45"/>
      <c r="K1575" s="45"/>
      <c r="L1575" s="45"/>
      <c r="M1575" s="45"/>
    </row>
    <row r="1576" spans="1:13" x14ac:dyDescent="0.25">
      <c r="A1576" s="159" t="s">
        <v>3394</v>
      </c>
      <c r="B1576" s="54" t="s">
        <v>3383</v>
      </c>
      <c r="C1576" s="58" t="s">
        <v>3395</v>
      </c>
      <c r="D1576" s="56" t="str">
        <f t="shared" si="6"/>
        <v>市</v>
      </c>
      <c r="E1576" s="57">
        <v>198</v>
      </c>
      <c r="F1576" s="160" t="s">
        <v>265</v>
      </c>
      <c r="G1576" s="45"/>
      <c r="H1576" s="45"/>
      <c r="I1576" s="45"/>
      <c r="J1576" s="45"/>
      <c r="K1576" s="45"/>
      <c r="L1576" s="45"/>
      <c r="M1576" s="45"/>
    </row>
    <row r="1577" spans="1:13" x14ac:dyDescent="0.25">
      <c r="A1577" s="159" t="s">
        <v>3396</v>
      </c>
      <c r="B1577" s="54" t="s">
        <v>3383</v>
      </c>
      <c r="C1577" s="58" t="s">
        <v>3397</v>
      </c>
      <c r="D1577" s="56" t="str">
        <f t="shared" si="6"/>
        <v>市</v>
      </c>
      <c r="E1577" s="57">
        <v>130</v>
      </c>
      <c r="F1577" s="160" t="s">
        <v>265</v>
      </c>
      <c r="G1577" s="45"/>
      <c r="H1577" s="45"/>
      <c r="I1577" s="45"/>
      <c r="J1577" s="45"/>
      <c r="K1577" s="45"/>
      <c r="L1577" s="45"/>
      <c r="M1577" s="45"/>
    </row>
    <row r="1578" spans="1:13" x14ac:dyDescent="0.25">
      <c r="A1578" s="159" t="s">
        <v>3398</v>
      </c>
      <c r="B1578" s="54" t="s">
        <v>3383</v>
      </c>
      <c r="C1578" s="58" t="s">
        <v>3399</v>
      </c>
      <c r="D1578" s="56" t="str">
        <f t="shared" si="6"/>
        <v>市</v>
      </c>
      <c r="E1578" s="57">
        <v>165</v>
      </c>
      <c r="F1578" s="160" t="s">
        <v>265</v>
      </c>
      <c r="G1578" s="45"/>
      <c r="H1578" s="45"/>
      <c r="I1578" s="45"/>
      <c r="J1578" s="45"/>
      <c r="K1578" s="45"/>
      <c r="L1578" s="45"/>
      <c r="M1578" s="45"/>
    </row>
    <row r="1579" spans="1:13" x14ac:dyDescent="0.25">
      <c r="A1579" s="159" t="s">
        <v>3400</v>
      </c>
      <c r="B1579" s="54" t="s">
        <v>3383</v>
      </c>
      <c r="C1579" s="58" t="s">
        <v>3401</v>
      </c>
      <c r="D1579" s="56" t="str">
        <f t="shared" si="6"/>
        <v>市</v>
      </c>
      <c r="E1579" s="57">
        <v>135</v>
      </c>
      <c r="F1579" s="160" t="s">
        <v>265</v>
      </c>
      <c r="G1579" s="45"/>
      <c r="H1579" s="45"/>
      <c r="I1579" s="45"/>
      <c r="J1579" s="45"/>
      <c r="K1579" s="45"/>
      <c r="L1579" s="45"/>
      <c r="M1579" s="45"/>
    </row>
    <row r="1580" spans="1:13" x14ac:dyDescent="0.25">
      <c r="A1580" s="159" t="s">
        <v>3402</v>
      </c>
      <c r="B1580" s="54" t="s">
        <v>3383</v>
      </c>
      <c r="C1580" s="58" t="s">
        <v>3403</v>
      </c>
      <c r="D1580" s="56" t="str">
        <f t="shared" si="6"/>
        <v>市</v>
      </c>
      <c r="E1580" s="57">
        <v>129</v>
      </c>
      <c r="F1580" s="160" t="s">
        <v>265</v>
      </c>
      <c r="G1580" s="45"/>
      <c r="H1580" s="45"/>
      <c r="I1580" s="45"/>
      <c r="J1580" s="45"/>
      <c r="K1580" s="45"/>
      <c r="L1580" s="45"/>
      <c r="M1580" s="45"/>
    </row>
    <row r="1581" spans="1:13" x14ac:dyDescent="0.25">
      <c r="A1581" s="159" t="s">
        <v>3404</v>
      </c>
      <c r="B1581" s="54" t="s">
        <v>3383</v>
      </c>
      <c r="C1581" s="58" t="s">
        <v>3405</v>
      </c>
      <c r="D1581" s="56" t="str">
        <f t="shared" si="6"/>
        <v>町</v>
      </c>
      <c r="E1581" s="57">
        <v>76</v>
      </c>
      <c r="F1581" s="160" t="s">
        <v>264</v>
      </c>
      <c r="G1581" s="45"/>
      <c r="H1581" s="45"/>
      <c r="I1581" s="45"/>
      <c r="J1581" s="45"/>
      <c r="K1581" s="45"/>
      <c r="L1581" s="45"/>
      <c r="M1581" s="45"/>
    </row>
    <row r="1582" spans="1:13" x14ac:dyDescent="0.25">
      <c r="A1582" s="159" t="s">
        <v>3406</v>
      </c>
      <c r="B1582" s="54" t="s">
        <v>3383</v>
      </c>
      <c r="C1582" s="58" t="s">
        <v>3407</v>
      </c>
      <c r="D1582" s="56" t="str">
        <f t="shared" si="6"/>
        <v>町</v>
      </c>
      <c r="E1582" s="57">
        <v>73</v>
      </c>
      <c r="F1582" s="160" t="s">
        <v>264</v>
      </c>
      <c r="G1582" s="45"/>
      <c r="H1582" s="45"/>
      <c r="I1582" s="45"/>
      <c r="J1582" s="45"/>
      <c r="K1582" s="45"/>
      <c r="L1582" s="45"/>
      <c r="M1582" s="45"/>
    </row>
    <row r="1583" spans="1:13" x14ac:dyDescent="0.25">
      <c r="A1583" s="159" t="s">
        <v>3408</v>
      </c>
      <c r="B1583" s="54" t="s">
        <v>3383</v>
      </c>
      <c r="C1583" s="58" t="s">
        <v>3409</v>
      </c>
      <c r="D1583" s="56" t="str">
        <f t="shared" si="6"/>
        <v>町</v>
      </c>
      <c r="E1583" s="57">
        <v>48</v>
      </c>
      <c r="F1583" s="160" t="s">
        <v>264</v>
      </c>
      <c r="G1583" s="45"/>
      <c r="H1583" s="45"/>
      <c r="I1583" s="45"/>
      <c r="J1583" s="45"/>
      <c r="K1583" s="45"/>
      <c r="L1583" s="45"/>
      <c r="M1583" s="45"/>
    </row>
    <row r="1584" spans="1:13" x14ac:dyDescent="0.25">
      <c r="A1584" s="159" t="s">
        <v>3410</v>
      </c>
      <c r="B1584" s="54" t="s">
        <v>3383</v>
      </c>
      <c r="C1584" s="58" t="s">
        <v>3411</v>
      </c>
      <c r="D1584" s="56" t="str">
        <f t="shared" si="6"/>
        <v>町</v>
      </c>
      <c r="E1584" s="57">
        <v>118</v>
      </c>
      <c r="F1584" s="160" t="s">
        <v>265</v>
      </c>
      <c r="G1584" s="45"/>
      <c r="H1584" s="45"/>
      <c r="I1584" s="45"/>
      <c r="J1584" s="45"/>
      <c r="K1584" s="45"/>
      <c r="L1584" s="45"/>
      <c r="M1584" s="45"/>
    </row>
    <row r="1585" spans="1:13" x14ac:dyDescent="0.25">
      <c r="A1585" s="159" t="s">
        <v>3412</v>
      </c>
      <c r="B1585" s="54" t="s">
        <v>3383</v>
      </c>
      <c r="C1585" s="58" t="s">
        <v>3413</v>
      </c>
      <c r="D1585" s="56" t="str">
        <f t="shared" si="6"/>
        <v>町</v>
      </c>
      <c r="E1585" s="57">
        <v>62</v>
      </c>
      <c r="F1585" s="160" t="s">
        <v>264</v>
      </c>
      <c r="G1585" s="45"/>
      <c r="H1585" s="45"/>
      <c r="I1585" s="45"/>
      <c r="J1585" s="45"/>
      <c r="K1585" s="45"/>
      <c r="L1585" s="45"/>
      <c r="M1585" s="45"/>
    </row>
    <row r="1586" spans="1:13" x14ac:dyDescent="0.25">
      <c r="A1586" s="159" t="s">
        <v>3414</v>
      </c>
      <c r="B1586" s="54" t="s">
        <v>3383</v>
      </c>
      <c r="C1586" s="58" t="s">
        <v>3415</v>
      </c>
      <c r="D1586" s="56" t="str">
        <f t="shared" si="6"/>
        <v>町</v>
      </c>
      <c r="E1586" s="57">
        <v>83</v>
      </c>
      <c r="F1586" s="160" t="s">
        <v>264</v>
      </c>
      <c r="G1586" s="45"/>
      <c r="H1586" s="45"/>
      <c r="I1586" s="45"/>
      <c r="J1586" s="45"/>
      <c r="K1586" s="45"/>
      <c r="L1586" s="45"/>
      <c r="M1586" s="45"/>
    </row>
    <row r="1587" spans="1:13" x14ac:dyDescent="0.25">
      <c r="A1587" s="159" t="s">
        <v>3416</v>
      </c>
      <c r="B1587" s="54" t="s">
        <v>3383</v>
      </c>
      <c r="C1587" s="58" t="s">
        <v>3417</v>
      </c>
      <c r="D1587" s="56" t="str">
        <f t="shared" si="6"/>
        <v>町</v>
      </c>
      <c r="E1587" s="57">
        <v>37</v>
      </c>
      <c r="F1587" s="160" t="s">
        <v>264</v>
      </c>
      <c r="G1587" s="45"/>
      <c r="H1587" s="45"/>
      <c r="I1587" s="45"/>
      <c r="J1587" s="45"/>
      <c r="K1587" s="45"/>
      <c r="L1587" s="45"/>
      <c r="M1587" s="45"/>
    </row>
    <row r="1588" spans="1:13" x14ac:dyDescent="0.25">
      <c r="A1588" s="159" t="s">
        <v>3418</v>
      </c>
      <c r="B1588" s="54" t="s">
        <v>3383</v>
      </c>
      <c r="C1588" s="58" t="s">
        <v>3419</v>
      </c>
      <c r="D1588" s="56" t="str">
        <f t="shared" si="6"/>
        <v>町</v>
      </c>
      <c r="E1588" s="57">
        <v>56</v>
      </c>
      <c r="F1588" s="160" t="s">
        <v>264</v>
      </c>
      <c r="G1588" s="45"/>
      <c r="H1588" s="45"/>
      <c r="I1588" s="45"/>
      <c r="J1588" s="45"/>
      <c r="K1588" s="45"/>
      <c r="L1588" s="45"/>
      <c r="M1588" s="45"/>
    </row>
    <row r="1589" spans="1:13" x14ac:dyDescent="0.25">
      <c r="A1589" s="159" t="s">
        <v>3420</v>
      </c>
      <c r="B1589" s="54" t="s">
        <v>3383</v>
      </c>
      <c r="C1589" s="58" t="s">
        <v>3421</v>
      </c>
      <c r="D1589" s="56" t="str">
        <f t="shared" si="6"/>
        <v>町</v>
      </c>
      <c r="E1589" s="57">
        <v>133</v>
      </c>
      <c r="F1589" s="160" t="s">
        <v>265</v>
      </c>
      <c r="G1589" s="45"/>
      <c r="H1589" s="45"/>
      <c r="I1589" s="45"/>
      <c r="J1589" s="45"/>
      <c r="K1589" s="45"/>
      <c r="L1589" s="45"/>
      <c r="M1589" s="45"/>
    </row>
    <row r="1590" spans="1:13" x14ac:dyDescent="0.25">
      <c r="A1590" s="159" t="s">
        <v>3422</v>
      </c>
      <c r="B1590" s="54" t="s">
        <v>3383</v>
      </c>
      <c r="C1590" s="58" t="s">
        <v>3423</v>
      </c>
      <c r="D1590" s="56" t="str">
        <f t="shared" si="6"/>
        <v>町</v>
      </c>
      <c r="E1590" s="57">
        <v>59</v>
      </c>
      <c r="F1590" s="160" t="s">
        <v>264</v>
      </c>
      <c r="G1590" s="45"/>
      <c r="H1590" s="45"/>
      <c r="I1590" s="45"/>
      <c r="J1590" s="45"/>
      <c r="K1590" s="45"/>
      <c r="L1590" s="45"/>
      <c r="M1590" s="45"/>
    </row>
    <row r="1591" spans="1:13" x14ac:dyDescent="0.25">
      <c r="A1591" s="161" t="s">
        <v>3424</v>
      </c>
      <c r="B1591" s="61" t="s">
        <v>3425</v>
      </c>
      <c r="C1591" s="55" t="s">
        <v>3425</v>
      </c>
      <c r="D1591" s="56" t="str">
        <f t="shared" si="6"/>
        <v>県</v>
      </c>
      <c r="E1591" s="57">
        <v>3179</v>
      </c>
      <c r="F1591" s="157" t="s">
        <v>267</v>
      </c>
      <c r="G1591" s="45"/>
      <c r="H1591" s="45"/>
      <c r="I1591" s="45"/>
      <c r="J1591" s="45"/>
      <c r="K1591" s="45"/>
      <c r="L1591" s="45"/>
      <c r="M1591" s="45"/>
    </row>
    <row r="1592" spans="1:13" x14ac:dyDescent="0.25">
      <c r="A1592" s="159" t="s">
        <v>3426</v>
      </c>
      <c r="B1592" s="54" t="s">
        <v>3425</v>
      </c>
      <c r="C1592" s="58" t="s">
        <v>3427</v>
      </c>
      <c r="D1592" s="56" t="str">
        <f t="shared" si="6"/>
        <v>市</v>
      </c>
      <c r="E1592" s="57">
        <v>1307</v>
      </c>
      <c r="F1592" s="157" t="s">
        <v>267</v>
      </c>
      <c r="G1592" s="45"/>
      <c r="H1592" s="45"/>
      <c r="I1592" s="45"/>
      <c r="J1592" s="45"/>
      <c r="K1592" s="45"/>
      <c r="L1592" s="45"/>
      <c r="M1592" s="45"/>
    </row>
    <row r="1593" spans="1:13" x14ac:dyDescent="0.25">
      <c r="A1593" s="159" t="s">
        <v>3428</v>
      </c>
      <c r="B1593" s="54" t="s">
        <v>3425</v>
      </c>
      <c r="C1593" s="58" t="s">
        <v>3429</v>
      </c>
      <c r="D1593" s="56" t="str">
        <f t="shared" si="6"/>
        <v>市</v>
      </c>
      <c r="E1593" s="57">
        <v>910</v>
      </c>
      <c r="F1593" s="160" t="s">
        <v>266</v>
      </c>
      <c r="G1593" s="45"/>
      <c r="H1593" s="45"/>
      <c r="I1593" s="45"/>
      <c r="J1593" s="45"/>
      <c r="K1593" s="45"/>
      <c r="L1593" s="45"/>
      <c r="M1593" s="45"/>
    </row>
    <row r="1594" spans="1:13" x14ac:dyDescent="0.25">
      <c r="A1594" s="159" t="s">
        <v>3430</v>
      </c>
      <c r="B1594" s="54" t="s">
        <v>3425</v>
      </c>
      <c r="C1594" s="58" t="s">
        <v>3431</v>
      </c>
      <c r="D1594" s="56" t="str">
        <f t="shared" si="6"/>
        <v>市</v>
      </c>
      <c r="E1594" s="57">
        <v>206</v>
      </c>
      <c r="F1594" s="160" t="s">
        <v>266</v>
      </c>
      <c r="G1594" s="45"/>
      <c r="H1594" s="45"/>
      <c r="I1594" s="45"/>
      <c r="J1594" s="45"/>
      <c r="K1594" s="45"/>
      <c r="L1594" s="45"/>
      <c r="M1594" s="45"/>
    </row>
    <row r="1595" spans="1:13" x14ac:dyDescent="0.25">
      <c r="A1595" s="159" t="s">
        <v>3432</v>
      </c>
      <c r="B1595" s="54" t="s">
        <v>3425</v>
      </c>
      <c r="C1595" s="58" t="s">
        <v>3433</v>
      </c>
      <c r="D1595" s="56" t="str">
        <f t="shared" si="6"/>
        <v>市</v>
      </c>
      <c r="E1595" s="57">
        <v>487</v>
      </c>
      <c r="F1595" s="160" t="s">
        <v>266</v>
      </c>
      <c r="G1595" s="45"/>
      <c r="H1595" s="45"/>
      <c r="I1595" s="45"/>
      <c r="J1595" s="45"/>
      <c r="K1595" s="45"/>
      <c r="L1595" s="45"/>
      <c r="M1595" s="45"/>
    </row>
    <row r="1596" spans="1:13" x14ac:dyDescent="0.25">
      <c r="A1596" s="159" t="s">
        <v>3434</v>
      </c>
      <c r="B1596" s="54" t="s">
        <v>3425</v>
      </c>
      <c r="C1596" s="58" t="s">
        <v>3435</v>
      </c>
      <c r="D1596" s="56" t="str">
        <f t="shared" si="6"/>
        <v>市</v>
      </c>
      <c r="E1596" s="57">
        <v>319</v>
      </c>
      <c r="F1596" s="160" t="s">
        <v>266</v>
      </c>
      <c r="G1596" s="45"/>
      <c r="H1596" s="45"/>
      <c r="I1596" s="45"/>
      <c r="J1596" s="45"/>
      <c r="K1596" s="45"/>
      <c r="L1596" s="45"/>
      <c r="M1596" s="45"/>
    </row>
    <row r="1597" spans="1:13" x14ac:dyDescent="0.25">
      <c r="A1597" s="159" t="s">
        <v>3436</v>
      </c>
      <c r="B1597" s="54" t="s">
        <v>3425</v>
      </c>
      <c r="C1597" s="58" t="s">
        <v>3437</v>
      </c>
      <c r="D1597" s="56" t="str">
        <f t="shared" si="6"/>
        <v>市</v>
      </c>
      <c r="E1597" s="57">
        <v>188</v>
      </c>
      <c r="F1597" s="160" t="s">
        <v>265</v>
      </c>
      <c r="G1597" s="45"/>
      <c r="H1597" s="45"/>
      <c r="I1597" s="45"/>
      <c r="J1597" s="45"/>
      <c r="K1597" s="45"/>
      <c r="L1597" s="45"/>
      <c r="M1597" s="45"/>
    </row>
    <row r="1598" spans="1:13" x14ac:dyDescent="0.25">
      <c r="A1598" s="159" t="s">
        <v>3438</v>
      </c>
      <c r="B1598" s="54" t="s">
        <v>3425</v>
      </c>
      <c r="C1598" s="58" t="s">
        <v>3439</v>
      </c>
      <c r="D1598" s="56" t="str">
        <f t="shared" si="6"/>
        <v>市</v>
      </c>
      <c r="E1598" s="57">
        <v>156</v>
      </c>
      <c r="F1598" s="160" t="s">
        <v>265</v>
      </c>
      <c r="G1598" s="45"/>
      <c r="H1598" s="45"/>
      <c r="I1598" s="45"/>
      <c r="J1598" s="45"/>
      <c r="K1598" s="45"/>
      <c r="L1598" s="45"/>
      <c r="M1598" s="45"/>
    </row>
    <row r="1599" spans="1:13" x14ac:dyDescent="0.25">
      <c r="A1599" s="159" t="s">
        <v>3440</v>
      </c>
      <c r="B1599" s="54" t="s">
        <v>3425</v>
      </c>
      <c r="C1599" s="58" t="s">
        <v>3441</v>
      </c>
      <c r="D1599" s="56" t="str">
        <f t="shared" si="6"/>
        <v>市</v>
      </c>
      <c r="E1599" s="57">
        <v>204</v>
      </c>
      <c r="F1599" s="160" t="s">
        <v>266</v>
      </c>
      <c r="G1599" s="45"/>
      <c r="H1599" s="45"/>
      <c r="I1599" s="45"/>
      <c r="J1599" s="45"/>
      <c r="K1599" s="45"/>
      <c r="L1599" s="45"/>
      <c r="M1599" s="45"/>
    </row>
    <row r="1600" spans="1:13" x14ac:dyDescent="0.25">
      <c r="A1600" s="159" t="s">
        <v>3442</v>
      </c>
      <c r="B1600" s="54" t="s">
        <v>3425</v>
      </c>
      <c r="C1600" s="58" t="s">
        <v>3443</v>
      </c>
      <c r="D1600" s="56" t="str">
        <f t="shared" si="6"/>
        <v>市</v>
      </c>
      <c r="E1600" s="57">
        <v>165</v>
      </c>
      <c r="F1600" s="160" t="s">
        <v>265</v>
      </c>
      <c r="G1600" s="45"/>
      <c r="H1600" s="45"/>
      <c r="I1600" s="45"/>
      <c r="J1600" s="45"/>
      <c r="K1600" s="45"/>
      <c r="L1600" s="45"/>
      <c r="M1600" s="45"/>
    </row>
    <row r="1601" spans="1:13" x14ac:dyDescent="0.25">
      <c r="A1601" s="159" t="s">
        <v>3444</v>
      </c>
      <c r="B1601" s="54" t="s">
        <v>3425</v>
      </c>
      <c r="C1601" s="58" t="s">
        <v>3445</v>
      </c>
      <c r="D1601" s="56" t="str">
        <f t="shared" si="6"/>
        <v>市</v>
      </c>
      <c r="E1601" s="57">
        <v>290</v>
      </c>
      <c r="F1601" s="160" t="s">
        <v>266</v>
      </c>
      <c r="G1601" s="45"/>
      <c r="H1601" s="45"/>
      <c r="I1601" s="45"/>
      <c r="J1601" s="45"/>
      <c r="K1601" s="45"/>
      <c r="L1601" s="45"/>
      <c r="M1601" s="45"/>
    </row>
    <row r="1602" spans="1:13" x14ac:dyDescent="0.25">
      <c r="A1602" s="159" t="s">
        <v>3446</v>
      </c>
      <c r="B1602" s="54" t="s">
        <v>3425</v>
      </c>
      <c r="C1602" s="58" t="s">
        <v>3447</v>
      </c>
      <c r="D1602" s="56" t="str">
        <f t="shared" si="6"/>
        <v>市</v>
      </c>
      <c r="E1602" s="57">
        <v>187</v>
      </c>
      <c r="F1602" s="160" t="s">
        <v>265</v>
      </c>
      <c r="G1602" s="45"/>
      <c r="H1602" s="45"/>
      <c r="I1602" s="45"/>
      <c r="J1602" s="45"/>
      <c r="K1602" s="45"/>
      <c r="L1602" s="45"/>
      <c r="M1602" s="45"/>
    </row>
    <row r="1603" spans="1:13" x14ac:dyDescent="0.25">
      <c r="A1603" s="159" t="s">
        <v>3448</v>
      </c>
      <c r="B1603" s="54" t="s">
        <v>3425</v>
      </c>
      <c r="C1603" s="58" t="s">
        <v>3449</v>
      </c>
      <c r="D1603" s="56" t="str">
        <f t="shared" si="6"/>
        <v>市</v>
      </c>
      <c r="E1603" s="57">
        <v>238</v>
      </c>
      <c r="F1603" s="160" t="s">
        <v>266</v>
      </c>
      <c r="G1603" s="45"/>
      <c r="H1603" s="45"/>
      <c r="I1603" s="45"/>
      <c r="J1603" s="45"/>
      <c r="K1603" s="45"/>
      <c r="L1603" s="45"/>
      <c r="M1603" s="45"/>
    </row>
    <row r="1604" spans="1:13" x14ac:dyDescent="0.25">
      <c r="A1604" s="159" t="s">
        <v>3450</v>
      </c>
      <c r="B1604" s="54" t="s">
        <v>3425</v>
      </c>
      <c r="C1604" s="58" t="s">
        <v>3451</v>
      </c>
      <c r="D1604" s="56" t="str">
        <f t="shared" si="6"/>
        <v>市</v>
      </c>
      <c r="E1604" s="57">
        <v>240</v>
      </c>
      <c r="F1604" s="160" t="s">
        <v>266</v>
      </c>
      <c r="G1604" s="45"/>
      <c r="H1604" s="45"/>
      <c r="I1604" s="45"/>
      <c r="J1604" s="45"/>
      <c r="K1604" s="45"/>
      <c r="L1604" s="45"/>
      <c r="M1604" s="45"/>
    </row>
    <row r="1605" spans="1:13" x14ac:dyDescent="0.25">
      <c r="A1605" s="159" t="s">
        <v>3452</v>
      </c>
      <c r="B1605" s="54" t="s">
        <v>3425</v>
      </c>
      <c r="C1605" s="58" t="s">
        <v>3453</v>
      </c>
      <c r="D1605" s="56" t="str">
        <f t="shared" si="6"/>
        <v>町</v>
      </c>
      <c r="E1605" s="57">
        <v>114</v>
      </c>
      <c r="F1605" s="160" t="s">
        <v>265</v>
      </c>
      <c r="G1605" s="45"/>
      <c r="H1605" s="45"/>
      <c r="I1605" s="45"/>
      <c r="J1605" s="45"/>
      <c r="K1605" s="45"/>
      <c r="L1605" s="45"/>
      <c r="M1605" s="45"/>
    </row>
    <row r="1606" spans="1:13" x14ac:dyDescent="0.25">
      <c r="A1606" s="159" t="s">
        <v>3454</v>
      </c>
      <c r="B1606" s="54" t="s">
        <v>3425</v>
      </c>
      <c r="C1606" s="58" t="s">
        <v>3455</v>
      </c>
      <c r="D1606" s="56" t="str">
        <f t="shared" si="6"/>
        <v>町</v>
      </c>
      <c r="E1606" s="57">
        <v>76</v>
      </c>
      <c r="F1606" s="160" t="s">
        <v>264</v>
      </c>
      <c r="G1606" s="45"/>
      <c r="H1606" s="45"/>
      <c r="I1606" s="45"/>
      <c r="J1606" s="45"/>
      <c r="K1606" s="45"/>
      <c r="L1606" s="45"/>
      <c r="M1606" s="45"/>
    </row>
    <row r="1607" spans="1:13" x14ac:dyDescent="0.25">
      <c r="A1607" s="159" t="s">
        <v>3456</v>
      </c>
      <c r="B1607" s="54" t="s">
        <v>3425</v>
      </c>
      <c r="C1607" s="58" t="s">
        <v>3457</v>
      </c>
      <c r="D1607" s="56" t="str">
        <f t="shared" si="6"/>
        <v>町</v>
      </c>
      <c r="E1607" s="57">
        <v>45</v>
      </c>
      <c r="F1607" s="160" t="s">
        <v>264</v>
      </c>
      <c r="G1607" s="45"/>
      <c r="H1607" s="45"/>
      <c r="I1607" s="45"/>
      <c r="J1607" s="45"/>
      <c r="K1607" s="45"/>
      <c r="L1607" s="45"/>
      <c r="M1607" s="45"/>
    </row>
    <row r="1608" spans="1:13" x14ac:dyDescent="0.25">
      <c r="A1608" s="159" t="s">
        <v>3458</v>
      </c>
      <c r="B1608" s="54" t="s">
        <v>3425</v>
      </c>
      <c r="C1608" s="58" t="s">
        <v>3459</v>
      </c>
      <c r="D1608" s="56" t="str">
        <f t="shared" si="6"/>
        <v>町</v>
      </c>
      <c r="E1608" s="57">
        <v>57</v>
      </c>
      <c r="F1608" s="160" t="s">
        <v>264</v>
      </c>
      <c r="G1608" s="45"/>
      <c r="H1608" s="45"/>
      <c r="I1608" s="45"/>
      <c r="J1608" s="45"/>
      <c r="K1608" s="45"/>
      <c r="L1608" s="45"/>
      <c r="M1608" s="45"/>
    </row>
    <row r="1609" spans="1:13" x14ac:dyDescent="0.25">
      <c r="A1609" s="159" t="s">
        <v>3460</v>
      </c>
      <c r="B1609" s="54" t="s">
        <v>3425</v>
      </c>
      <c r="C1609" s="58" t="s">
        <v>3461</v>
      </c>
      <c r="D1609" s="56" t="str">
        <f t="shared" si="6"/>
        <v>町</v>
      </c>
      <c r="E1609" s="57">
        <v>60</v>
      </c>
      <c r="F1609" s="160" t="s">
        <v>264</v>
      </c>
      <c r="G1609" s="45"/>
      <c r="H1609" s="45"/>
      <c r="I1609" s="45"/>
      <c r="J1609" s="45"/>
      <c r="K1609" s="45"/>
      <c r="L1609" s="45"/>
      <c r="M1609" s="45"/>
    </row>
    <row r="1610" spans="1:13" x14ac:dyDescent="0.25">
      <c r="A1610" s="159" t="s">
        <v>3462</v>
      </c>
      <c r="B1610" s="54" t="s">
        <v>3425</v>
      </c>
      <c r="C1610" s="58" t="s">
        <v>3463</v>
      </c>
      <c r="D1610" s="56" t="str">
        <f t="shared" si="6"/>
        <v>町</v>
      </c>
      <c r="E1610" s="57">
        <v>31</v>
      </c>
      <c r="F1610" s="160" t="s">
        <v>264</v>
      </c>
      <c r="G1610" s="45"/>
      <c r="H1610" s="45"/>
      <c r="I1610" s="45"/>
      <c r="J1610" s="45"/>
      <c r="K1610" s="45"/>
      <c r="L1610" s="45"/>
      <c r="M1610" s="45"/>
    </row>
    <row r="1611" spans="1:13" x14ac:dyDescent="0.25">
      <c r="A1611" s="159" t="s">
        <v>3464</v>
      </c>
      <c r="B1611" s="54" t="s">
        <v>3425</v>
      </c>
      <c r="C1611" s="58" t="s">
        <v>3465</v>
      </c>
      <c r="D1611" s="56" t="str">
        <f t="shared" si="6"/>
        <v>町</v>
      </c>
      <c r="E1611" s="57">
        <v>57</v>
      </c>
      <c r="F1611" s="160" t="s">
        <v>264</v>
      </c>
      <c r="G1611" s="45"/>
      <c r="H1611" s="45"/>
      <c r="I1611" s="45"/>
      <c r="J1611" s="45"/>
      <c r="K1611" s="45"/>
      <c r="L1611" s="45"/>
      <c r="M1611" s="45"/>
    </row>
    <row r="1612" spans="1:13" x14ac:dyDescent="0.25">
      <c r="A1612" s="159" t="s">
        <v>3466</v>
      </c>
      <c r="B1612" s="54" t="s">
        <v>3425</v>
      </c>
      <c r="C1612" s="58" t="s">
        <v>3467</v>
      </c>
      <c r="D1612" s="56" t="str">
        <f t="shared" si="6"/>
        <v>町</v>
      </c>
      <c r="E1612" s="57">
        <v>127</v>
      </c>
      <c r="F1612" s="160" t="s">
        <v>265</v>
      </c>
      <c r="G1612" s="45"/>
      <c r="H1612" s="45"/>
      <c r="I1612" s="45"/>
      <c r="J1612" s="45"/>
      <c r="K1612" s="45"/>
      <c r="L1612" s="45"/>
      <c r="M1612" s="45"/>
    </row>
    <row r="1613" spans="1:13" x14ac:dyDescent="0.25">
      <c r="A1613" s="161" t="s">
        <v>3468</v>
      </c>
      <c r="B1613" s="61" t="s">
        <v>3469</v>
      </c>
      <c r="C1613" s="55" t="s">
        <v>3469</v>
      </c>
      <c r="D1613" s="56" t="str">
        <f t="shared" si="6"/>
        <v>県</v>
      </c>
      <c r="E1613" s="57">
        <v>3288</v>
      </c>
      <c r="F1613" s="157" t="s">
        <v>267</v>
      </c>
      <c r="G1613" s="45"/>
      <c r="H1613" s="45"/>
      <c r="I1613" s="45"/>
      <c r="J1613" s="45"/>
      <c r="K1613" s="45"/>
      <c r="L1613" s="45"/>
      <c r="M1613" s="45"/>
    </row>
    <row r="1614" spans="1:13" x14ac:dyDescent="0.25">
      <c r="A1614" s="161" t="s">
        <v>3470</v>
      </c>
      <c r="B1614" s="61" t="s">
        <v>3469</v>
      </c>
      <c r="C1614" s="55" t="s">
        <v>3471</v>
      </c>
      <c r="D1614" s="56" t="str">
        <f t="shared" si="6"/>
        <v>市</v>
      </c>
      <c r="E1614" s="57">
        <v>1927</v>
      </c>
      <c r="F1614" s="157" t="s">
        <v>267</v>
      </c>
      <c r="G1614" s="45"/>
      <c r="H1614" s="45"/>
      <c r="I1614" s="45"/>
      <c r="J1614" s="45"/>
      <c r="K1614" s="45"/>
      <c r="L1614" s="45"/>
      <c r="M1614" s="45"/>
    </row>
    <row r="1615" spans="1:13" x14ac:dyDescent="0.25">
      <c r="A1615" s="159" t="s">
        <v>3472</v>
      </c>
      <c r="B1615" s="54" t="s">
        <v>3469</v>
      </c>
      <c r="C1615" s="58" t="s">
        <v>3473</v>
      </c>
      <c r="D1615" s="56" t="str">
        <f t="shared" si="6"/>
        <v>市</v>
      </c>
      <c r="E1615" s="57">
        <v>605</v>
      </c>
      <c r="F1615" s="160" t="s">
        <v>266</v>
      </c>
      <c r="G1615" s="45"/>
      <c r="H1615" s="45"/>
      <c r="I1615" s="45"/>
      <c r="J1615" s="45"/>
      <c r="K1615" s="45"/>
      <c r="L1615" s="45"/>
      <c r="M1615" s="45"/>
    </row>
    <row r="1616" spans="1:13" x14ac:dyDescent="0.25">
      <c r="A1616" s="159" t="s">
        <v>3474</v>
      </c>
      <c r="B1616" s="54" t="s">
        <v>3469</v>
      </c>
      <c r="C1616" s="58" t="s">
        <v>3475</v>
      </c>
      <c r="D1616" s="56" t="str">
        <f t="shared" si="6"/>
        <v>市</v>
      </c>
      <c r="E1616" s="57">
        <v>197</v>
      </c>
      <c r="F1616" s="160" t="s">
        <v>265</v>
      </c>
      <c r="G1616" s="45"/>
      <c r="H1616" s="45"/>
      <c r="I1616" s="45"/>
      <c r="J1616" s="45"/>
      <c r="K1616" s="45"/>
      <c r="L1616" s="45"/>
      <c r="M1616" s="45"/>
    </row>
    <row r="1617" spans="1:13" x14ac:dyDescent="0.25">
      <c r="A1617" s="159" t="s">
        <v>3476</v>
      </c>
      <c r="B1617" s="54" t="s">
        <v>3469</v>
      </c>
      <c r="C1617" s="58" t="s">
        <v>3477</v>
      </c>
      <c r="D1617" s="56" t="str">
        <f t="shared" si="6"/>
        <v>市</v>
      </c>
      <c r="E1617" s="57">
        <v>209</v>
      </c>
      <c r="F1617" s="160" t="s">
        <v>266</v>
      </c>
      <c r="G1617" s="45"/>
      <c r="H1617" s="45"/>
      <c r="I1617" s="45"/>
      <c r="J1617" s="45"/>
      <c r="K1617" s="45"/>
      <c r="L1617" s="45"/>
      <c r="M1617" s="45"/>
    </row>
    <row r="1618" spans="1:13" x14ac:dyDescent="0.25">
      <c r="A1618" s="159" t="s">
        <v>3478</v>
      </c>
      <c r="B1618" s="54" t="s">
        <v>3469</v>
      </c>
      <c r="C1618" s="58" t="s">
        <v>3479</v>
      </c>
      <c r="D1618" s="56" t="str">
        <f t="shared" si="6"/>
        <v>市</v>
      </c>
      <c r="E1618" s="57">
        <v>154</v>
      </c>
      <c r="F1618" s="160" t="s">
        <v>265</v>
      </c>
      <c r="G1618" s="45"/>
      <c r="H1618" s="45"/>
      <c r="I1618" s="45"/>
      <c r="J1618" s="45"/>
      <c r="K1618" s="45"/>
      <c r="L1618" s="45"/>
      <c r="M1618" s="45"/>
    </row>
    <row r="1619" spans="1:13" x14ac:dyDescent="0.25">
      <c r="A1619" s="159" t="s">
        <v>3480</v>
      </c>
      <c r="B1619" s="54" t="s">
        <v>3469</v>
      </c>
      <c r="C1619" s="58" t="s">
        <v>3481</v>
      </c>
      <c r="D1619" s="56" t="str">
        <f t="shared" si="6"/>
        <v>市</v>
      </c>
      <c r="E1619" s="57">
        <v>268</v>
      </c>
      <c r="F1619" s="160" t="s">
        <v>266</v>
      </c>
      <c r="G1619" s="45"/>
      <c r="H1619" s="45"/>
      <c r="I1619" s="45"/>
      <c r="J1619" s="45"/>
      <c r="K1619" s="45"/>
      <c r="L1619" s="45"/>
      <c r="M1619" s="45"/>
    </row>
    <row r="1620" spans="1:13" x14ac:dyDescent="0.25">
      <c r="A1620" s="159" t="s">
        <v>3482</v>
      </c>
      <c r="B1620" s="54" t="s">
        <v>3469</v>
      </c>
      <c r="C1620" s="58" t="s">
        <v>3483</v>
      </c>
      <c r="D1620" s="56" t="str">
        <f t="shared" si="6"/>
        <v>市</v>
      </c>
      <c r="E1620" s="57">
        <v>198</v>
      </c>
      <c r="F1620" s="160" t="s">
        <v>265</v>
      </c>
      <c r="G1620" s="45"/>
      <c r="H1620" s="45"/>
      <c r="I1620" s="45"/>
      <c r="J1620" s="45"/>
      <c r="K1620" s="45"/>
      <c r="L1620" s="45"/>
      <c r="M1620" s="45"/>
    </row>
    <row r="1621" spans="1:13" x14ac:dyDescent="0.25">
      <c r="A1621" s="159" t="s">
        <v>3484</v>
      </c>
      <c r="B1621" s="54" t="s">
        <v>3469</v>
      </c>
      <c r="C1621" s="58" t="s">
        <v>3485</v>
      </c>
      <c r="D1621" s="56" t="str">
        <f t="shared" si="6"/>
        <v>市</v>
      </c>
      <c r="E1621" s="57">
        <v>242</v>
      </c>
      <c r="F1621" s="160" t="s">
        <v>266</v>
      </c>
      <c r="G1621" s="45"/>
      <c r="H1621" s="45"/>
      <c r="I1621" s="45"/>
      <c r="J1621" s="45"/>
      <c r="K1621" s="45"/>
      <c r="L1621" s="45"/>
      <c r="M1621" s="45"/>
    </row>
    <row r="1622" spans="1:13" x14ac:dyDescent="0.25">
      <c r="A1622" s="159" t="s">
        <v>3486</v>
      </c>
      <c r="B1622" s="54" t="s">
        <v>3469</v>
      </c>
      <c r="C1622" s="58" t="s">
        <v>3487</v>
      </c>
      <c r="D1622" s="56" t="str">
        <f t="shared" si="6"/>
        <v>市</v>
      </c>
      <c r="E1622" s="57">
        <v>149</v>
      </c>
      <c r="F1622" s="160" t="s">
        <v>265</v>
      </c>
      <c r="G1622" s="45"/>
      <c r="H1622" s="45"/>
      <c r="I1622" s="45"/>
      <c r="J1622" s="45"/>
      <c r="K1622" s="45"/>
      <c r="L1622" s="45"/>
      <c r="M1622" s="45"/>
    </row>
    <row r="1623" spans="1:13" x14ac:dyDescent="0.25">
      <c r="A1623" s="159" t="s">
        <v>3488</v>
      </c>
      <c r="B1623" s="54" t="s">
        <v>3469</v>
      </c>
      <c r="C1623" s="58" t="s">
        <v>3489</v>
      </c>
      <c r="D1623" s="56" t="str">
        <f t="shared" si="6"/>
        <v>市</v>
      </c>
      <c r="E1623" s="57">
        <v>174</v>
      </c>
      <c r="F1623" s="160" t="s">
        <v>265</v>
      </c>
      <c r="G1623" s="45"/>
      <c r="H1623" s="45"/>
      <c r="I1623" s="45"/>
      <c r="J1623" s="45"/>
      <c r="K1623" s="45"/>
      <c r="L1623" s="45"/>
      <c r="M1623" s="45"/>
    </row>
    <row r="1624" spans="1:13" x14ac:dyDescent="0.25">
      <c r="A1624" s="159" t="s">
        <v>3490</v>
      </c>
      <c r="B1624" s="54" t="s">
        <v>3469</v>
      </c>
      <c r="C1624" s="58" t="s">
        <v>3491</v>
      </c>
      <c r="D1624" s="56" t="str">
        <f t="shared" si="6"/>
        <v>市</v>
      </c>
      <c r="E1624" s="57">
        <v>246</v>
      </c>
      <c r="F1624" s="160" t="s">
        <v>266</v>
      </c>
      <c r="G1624" s="45"/>
      <c r="H1624" s="45"/>
      <c r="I1624" s="45"/>
      <c r="J1624" s="45"/>
      <c r="K1624" s="45"/>
      <c r="L1624" s="45"/>
      <c r="M1624" s="45"/>
    </row>
    <row r="1625" spans="1:13" x14ac:dyDescent="0.25">
      <c r="A1625" s="159" t="s">
        <v>3492</v>
      </c>
      <c r="B1625" s="54" t="s">
        <v>3469</v>
      </c>
      <c r="C1625" s="58" t="s">
        <v>3493</v>
      </c>
      <c r="D1625" s="56" t="str">
        <f t="shared" si="6"/>
        <v>市</v>
      </c>
      <c r="E1625" s="57">
        <v>154</v>
      </c>
      <c r="F1625" s="160" t="s">
        <v>265</v>
      </c>
      <c r="G1625" s="45"/>
      <c r="H1625" s="45"/>
      <c r="I1625" s="45"/>
      <c r="J1625" s="45"/>
      <c r="K1625" s="45"/>
      <c r="L1625" s="45"/>
      <c r="M1625" s="45"/>
    </row>
    <row r="1626" spans="1:13" x14ac:dyDescent="0.25">
      <c r="A1626" s="159" t="s">
        <v>3494</v>
      </c>
      <c r="B1626" s="54" t="s">
        <v>3469</v>
      </c>
      <c r="C1626" s="58" t="s">
        <v>3495</v>
      </c>
      <c r="D1626" s="56" t="str">
        <f t="shared" si="6"/>
        <v>市</v>
      </c>
      <c r="E1626" s="57">
        <v>420</v>
      </c>
      <c r="F1626" s="160" t="s">
        <v>266</v>
      </c>
      <c r="G1626" s="45"/>
      <c r="H1626" s="45"/>
      <c r="I1626" s="45"/>
      <c r="J1626" s="45"/>
      <c r="K1626" s="45"/>
      <c r="L1626" s="45"/>
      <c r="M1626" s="45"/>
    </row>
    <row r="1627" spans="1:13" x14ac:dyDescent="0.25">
      <c r="A1627" s="159" t="s">
        <v>3496</v>
      </c>
      <c r="B1627" s="54" t="s">
        <v>3469</v>
      </c>
      <c r="C1627" s="58" t="s">
        <v>3497</v>
      </c>
      <c r="D1627" s="56" t="str">
        <f t="shared" si="6"/>
        <v>市</v>
      </c>
      <c r="E1627" s="57">
        <v>183</v>
      </c>
      <c r="F1627" s="160" t="s">
        <v>265</v>
      </c>
      <c r="G1627" s="45"/>
      <c r="H1627" s="45"/>
      <c r="I1627" s="45"/>
      <c r="J1627" s="45"/>
      <c r="K1627" s="45"/>
      <c r="L1627" s="45"/>
      <c r="M1627" s="45"/>
    </row>
    <row r="1628" spans="1:13" x14ac:dyDescent="0.25">
      <c r="A1628" s="159" t="s">
        <v>3498</v>
      </c>
      <c r="B1628" s="54" t="s">
        <v>3469</v>
      </c>
      <c r="C1628" s="58" t="s">
        <v>853</v>
      </c>
      <c r="D1628" s="56" t="str">
        <f t="shared" si="6"/>
        <v>町</v>
      </c>
      <c r="E1628" s="57">
        <v>89</v>
      </c>
      <c r="F1628" s="160" t="s">
        <v>264</v>
      </c>
      <c r="G1628" s="45"/>
      <c r="H1628" s="45"/>
      <c r="I1628" s="45"/>
      <c r="J1628" s="45"/>
      <c r="K1628" s="45"/>
      <c r="L1628" s="45"/>
      <c r="M1628" s="45"/>
    </row>
    <row r="1629" spans="1:13" x14ac:dyDescent="0.25">
      <c r="A1629" s="159" t="s">
        <v>3499</v>
      </c>
      <c r="B1629" s="54" t="s">
        <v>3469</v>
      </c>
      <c r="C1629" s="58" t="s">
        <v>3500</v>
      </c>
      <c r="D1629" s="56" t="str">
        <f t="shared" si="6"/>
        <v>町</v>
      </c>
      <c r="E1629" s="57">
        <v>38</v>
      </c>
      <c r="F1629" s="160" t="s">
        <v>264</v>
      </c>
      <c r="G1629" s="45"/>
      <c r="H1629" s="45"/>
      <c r="I1629" s="45"/>
      <c r="J1629" s="45"/>
      <c r="K1629" s="45"/>
      <c r="L1629" s="45"/>
      <c r="M1629" s="45"/>
    </row>
    <row r="1630" spans="1:13" x14ac:dyDescent="0.25">
      <c r="A1630" s="159" t="s">
        <v>3501</v>
      </c>
      <c r="B1630" s="54" t="s">
        <v>3469</v>
      </c>
      <c r="C1630" s="58" t="s">
        <v>3502</v>
      </c>
      <c r="D1630" s="56" t="str">
        <f t="shared" si="6"/>
        <v>町</v>
      </c>
      <c r="E1630" s="57">
        <v>63</v>
      </c>
      <c r="F1630" s="160" t="s">
        <v>264</v>
      </c>
      <c r="G1630" s="45"/>
      <c r="H1630" s="45"/>
      <c r="I1630" s="45"/>
      <c r="J1630" s="45"/>
      <c r="K1630" s="45"/>
      <c r="L1630" s="45"/>
      <c r="M1630" s="45"/>
    </row>
    <row r="1631" spans="1:13" x14ac:dyDescent="0.25">
      <c r="A1631" s="159" t="s">
        <v>3503</v>
      </c>
      <c r="B1631" s="54" t="s">
        <v>3469</v>
      </c>
      <c r="C1631" s="58" t="s">
        <v>3504</v>
      </c>
      <c r="D1631" s="56" t="str">
        <f t="shared" si="6"/>
        <v>町</v>
      </c>
      <c r="E1631" s="57">
        <v>75</v>
      </c>
      <c r="F1631" s="160" t="s">
        <v>264</v>
      </c>
      <c r="G1631" s="45"/>
      <c r="H1631" s="45"/>
      <c r="I1631" s="45"/>
      <c r="J1631" s="45"/>
      <c r="K1631" s="45"/>
      <c r="L1631" s="45"/>
      <c r="M1631" s="45"/>
    </row>
    <row r="1632" spans="1:13" x14ac:dyDescent="0.25">
      <c r="A1632" s="159" t="s">
        <v>3505</v>
      </c>
      <c r="B1632" s="54" t="s">
        <v>3469</v>
      </c>
      <c r="C1632" s="58" t="s">
        <v>3506</v>
      </c>
      <c r="D1632" s="56" t="str">
        <f t="shared" si="6"/>
        <v>町</v>
      </c>
      <c r="E1632" s="57">
        <v>66</v>
      </c>
      <c r="F1632" s="160" t="s">
        <v>264</v>
      </c>
      <c r="G1632" s="45"/>
      <c r="H1632" s="45"/>
      <c r="I1632" s="45"/>
      <c r="J1632" s="45"/>
      <c r="K1632" s="45"/>
      <c r="L1632" s="45"/>
      <c r="M1632" s="45"/>
    </row>
    <row r="1633" spans="1:13" x14ac:dyDescent="0.25">
      <c r="A1633" s="159" t="s">
        <v>3507</v>
      </c>
      <c r="B1633" s="54" t="s">
        <v>3469</v>
      </c>
      <c r="C1633" s="58" t="s">
        <v>3508</v>
      </c>
      <c r="D1633" s="56" t="str">
        <f t="shared" si="6"/>
        <v>町</v>
      </c>
      <c r="E1633" s="57">
        <v>114</v>
      </c>
      <c r="F1633" s="160" t="s">
        <v>265</v>
      </c>
      <c r="G1633" s="45"/>
      <c r="H1633" s="45"/>
      <c r="I1633" s="45"/>
      <c r="J1633" s="45"/>
      <c r="K1633" s="45"/>
      <c r="L1633" s="45"/>
      <c r="M1633" s="45"/>
    </row>
    <row r="1634" spans="1:13" x14ac:dyDescent="0.25">
      <c r="A1634" s="159" t="s">
        <v>3509</v>
      </c>
      <c r="B1634" s="54" t="s">
        <v>3469</v>
      </c>
      <c r="C1634" s="58" t="s">
        <v>3510</v>
      </c>
      <c r="D1634" s="56" t="str">
        <f t="shared" si="6"/>
        <v>町</v>
      </c>
      <c r="E1634" s="57">
        <v>113</v>
      </c>
      <c r="F1634" s="160" t="s">
        <v>265</v>
      </c>
      <c r="G1634" s="45"/>
      <c r="H1634" s="45"/>
      <c r="I1634" s="45"/>
      <c r="J1634" s="45"/>
      <c r="K1634" s="45"/>
      <c r="L1634" s="45"/>
      <c r="M1634" s="45"/>
    </row>
    <row r="1635" spans="1:13" x14ac:dyDescent="0.25">
      <c r="A1635" s="159" t="s">
        <v>3511</v>
      </c>
      <c r="B1635" s="54" t="s">
        <v>3469</v>
      </c>
      <c r="C1635" s="58" t="s">
        <v>3512</v>
      </c>
      <c r="D1635" s="56" t="str">
        <f t="shared" si="6"/>
        <v>町</v>
      </c>
      <c r="E1635" s="57">
        <v>47</v>
      </c>
      <c r="F1635" s="160" t="s">
        <v>264</v>
      </c>
      <c r="G1635" s="45"/>
      <c r="H1635" s="45"/>
      <c r="I1635" s="45"/>
      <c r="J1635" s="45"/>
      <c r="K1635" s="45"/>
      <c r="L1635" s="45"/>
      <c r="M1635" s="45"/>
    </row>
    <row r="1636" spans="1:13" x14ac:dyDescent="0.25">
      <c r="A1636" s="159" t="s">
        <v>3513</v>
      </c>
      <c r="B1636" s="54" t="s">
        <v>3469</v>
      </c>
      <c r="C1636" s="58" t="s">
        <v>971</v>
      </c>
      <c r="D1636" s="56" t="str">
        <f t="shared" si="6"/>
        <v>町</v>
      </c>
      <c r="E1636" s="57">
        <v>57</v>
      </c>
      <c r="F1636" s="160" t="s">
        <v>264</v>
      </c>
      <c r="G1636" s="45"/>
      <c r="H1636" s="45"/>
      <c r="I1636" s="45"/>
      <c r="J1636" s="45"/>
      <c r="K1636" s="45"/>
      <c r="L1636" s="45"/>
      <c r="M1636" s="45"/>
    </row>
    <row r="1637" spans="1:13" x14ac:dyDescent="0.25">
      <c r="A1637" s="159" t="s">
        <v>3514</v>
      </c>
      <c r="B1637" s="54" t="s">
        <v>3469</v>
      </c>
      <c r="C1637" s="58" t="s">
        <v>3515</v>
      </c>
      <c r="D1637" s="56" t="str">
        <f t="shared" si="6"/>
        <v>村</v>
      </c>
      <c r="E1637" s="57">
        <v>22</v>
      </c>
      <c r="F1637" s="160" t="s">
        <v>264</v>
      </c>
      <c r="G1637" s="45"/>
      <c r="H1637" s="45"/>
      <c r="I1637" s="45"/>
      <c r="J1637" s="45"/>
      <c r="K1637" s="45"/>
      <c r="L1637" s="45"/>
      <c r="M1637" s="45"/>
    </row>
    <row r="1638" spans="1:13" x14ac:dyDescent="0.25">
      <c r="A1638" s="159" t="s">
        <v>3516</v>
      </c>
      <c r="B1638" s="54" t="s">
        <v>3469</v>
      </c>
      <c r="C1638" s="58" t="s">
        <v>2049</v>
      </c>
      <c r="D1638" s="56" t="str">
        <f t="shared" si="6"/>
        <v>町</v>
      </c>
      <c r="E1638" s="57">
        <v>48</v>
      </c>
      <c r="F1638" s="160" t="s">
        <v>264</v>
      </c>
      <c r="G1638" s="45"/>
      <c r="H1638" s="45"/>
      <c r="I1638" s="45"/>
      <c r="J1638" s="45"/>
      <c r="K1638" s="45"/>
      <c r="L1638" s="45"/>
      <c r="M1638" s="45"/>
    </row>
    <row r="1639" spans="1:13" x14ac:dyDescent="0.25">
      <c r="A1639" s="159" t="s">
        <v>3517</v>
      </c>
      <c r="B1639" s="54" t="s">
        <v>3469</v>
      </c>
      <c r="C1639" s="58" t="s">
        <v>3518</v>
      </c>
      <c r="D1639" s="56" t="str">
        <f t="shared" si="6"/>
        <v>村</v>
      </c>
      <c r="E1639" s="57">
        <v>41</v>
      </c>
      <c r="F1639" s="160" t="s">
        <v>264</v>
      </c>
      <c r="G1639" s="45"/>
      <c r="H1639" s="45"/>
      <c r="I1639" s="45"/>
      <c r="J1639" s="45"/>
      <c r="K1639" s="45"/>
      <c r="L1639" s="45"/>
      <c r="M1639" s="45"/>
    </row>
    <row r="1640" spans="1:13" x14ac:dyDescent="0.25">
      <c r="A1640" s="159" t="s">
        <v>3519</v>
      </c>
      <c r="B1640" s="54" t="s">
        <v>3469</v>
      </c>
      <c r="C1640" s="58" t="s">
        <v>3520</v>
      </c>
      <c r="D1640" s="56" t="str">
        <f t="shared" si="6"/>
        <v>村</v>
      </c>
      <c r="E1640" s="57">
        <v>83</v>
      </c>
      <c r="F1640" s="160" t="s">
        <v>264</v>
      </c>
      <c r="G1640" s="45"/>
      <c r="H1640" s="45"/>
      <c r="I1640" s="45"/>
      <c r="J1640" s="45"/>
      <c r="K1640" s="45"/>
      <c r="L1640" s="45"/>
      <c r="M1640" s="45"/>
    </row>
    <row r="1641" spans="1:13" x14ac:dyDescent="0.25">
      <c r="A1641" s="159" t="s">
        <v>3521</v>
      </c>
      <c r="B1641" s="54" t="s">
        <v>3469</v>
      </c>
      <c r="C1641" s="58" t="s">
        <v>3522</v>
      </c>
      <c r="D1641" s="56" t="str">
        <f t="shared" si="6"/>
        <v>町</v>
      </c>
      <c r="E1641" s="57">
        <v>86</v>
      </c>
      <c r="F1641" s="160" t="s">
        <v>264</v>
      </c>
      <c r="G1641" s="45"/>
      <c r="H1641" s="45"/>
      <c r="I1641" s="45"/>
      <c r="J1641" s="45"/>
      <c r="K1641" s="45"/>
      <c r="L1641" s="45"/>
      <c r="M1641" s="45"/>
    </row>
    <row r="1642" spans="1:13" x14ac:dyDescent="0.25">
      <c r="A1642" s="159" t="s">
        <v>3523</v>
      </c>
      <c r="B1642" s="54" t="s">
        <v>3469</v>
      </c>
      <c r="C1642" s="58" t="s">
        <v>3524</v>
      </c>
      <c r="D1642" s="56" t="str">
        <f t="shared" si="6"/>
        <v>町</v>
      </c>
      <c r="E1642" s="57">
        <v>55</v>
      </c>
      <c r="F1642" s="160" t="s">
        <v>264</v>
      </c>
      <c r="G1642" s="45"/>
      <c r="H1642" s="45"/>
      <c r="I1642" s="45"/>
      <c r="J1642" s="45"/>
      <c r="K1642" s="45"/>
      <c r="L1642" s="45"/>
      <c r="M1642" s="45"/>
    </row>
    <row r="1643" spans="1:13" x14ac:dyDescent="0.25">
      <c r="A1643" s="159" t="s">
        <v>3525</v>
      </c>
      <c r="B1643" s="54" t="s">
        <v>3469</v>
      </c>
      <c r="C1643" s="58" t="s">
        <v>3526</v>
      </c>
      <c r="D1643" s="56" t="str">
        <f t="shared" si="6"/>
        <v>町</v>
      </c>
      <c r="E1643" s="57">
        <v>146</v>
      </c>
      <c r="F1643" s="160" t="s">
        <v>265</v>
      </c>
      <c r="G1643" s="45"/>
      <c r="H1643" s="45"/>
      <c r="I1643" s="45"/>
      <c r="J1643" s="45"/>
      <c r="K1643" s="45"/>
      <c r="L1643" s="45"/>
      <c r="M1643" s="45"/>
    </row>
    <row r="1644" spans="1:13" x14ac:dyDescent="0.25">
      <c r="A1644" s="159" t="s">
        <v>3527</v>
      </c>
      <c r="B1644" s="54" t="s">
        <v>3469</v>
      </c>
      <c r="C1644" s="58" t="s">
        <v>3528</v>
      </c>
      <c r="D1644" s="56" t="str">
        <f t="shared" si="6"/>
        <v>町</v>
      </c>
      <c r="E1644" s="57">
        <v>77</v>
      </c>
      <c r="F1644" s="160" t="s">
        <v>264</v>
      </c>
      <c r="G1644" s="45"/>
      <c r="H1644" s="45"/>
      <c r="I1644" s="45"/>
      <c r="J1644" s="45"/>
      <c r="K1644" s="45"/>
      <c r="L1644" s="45"/>
      <c r="M1644" s="45"/>
    </row>
    <row r="1645" spans="1:13" x14ac:dyDescent="0.25">
      <c r="A1645" s="159" t="s">
        <v>3529</v>
      </c>
      <c r="B1645" s="54" t="s">
        <v>3469</v>
      </c>
      <c r="C1645" s="58" t="s">
        <v>3530</v>
      </c>
      <c r="D1645" s="56" t="str">
        <f t="shared" si="6"/>
        <v>町</v>
      </c>
      <c r="E1645" s="57">
        <v>123</v>
      </c>
      <c r="F1645" s="160" t="s">
        <v>265</v>
      </c>
      <c r="G1645" s="45"/>
      <c r="H1645" s="45"/>
      <c r="I1645" s="45"/>
      <c r="J1645" s="45"/>
      <c r="K1645" s="45"/>
      <c r="L1645" s="45"/>
      <c r="M1645" s="45"/>
    </row>
    <row r="1646" spans="1:13" x14ac:dyDescent="0.25">
      <c r="A1646" s="159" t="s">
        <v>3531</v>
      </c>
      <c r="B1646" s="54" t="s">
        <v>3469</v>
      </c>
      <c r="C1646" s="58" t="s">
        <v>3532</v>
      </c>
      <c r="D1646" s="56" t="str">
        <f t="shared" si="6"/>
        <v>町</v>
      </c>
      <c r="E1646" s="57">
        <v>72</v>
      </c>
      <c r="F1646" s="160" t="s">
        <v>264</v>
      </c>
      <c r="G1646" s="45"/>
      <c r="H1646" s="45"/>
      <c r="I1646" s="45"/>
      <c r="J1646" s="45"/>
      <c r="K1646" s="45"/>
      <c r="L1646" s="45"/>
      <c r="M1646" s="45"/>
    </row>
    <row r="1647" spans="1:13" x14ac:dyDescent="0.25">
      <c r="A1647" s="159" t="s">
        <v>3533</v>
      </c>
      <c r="B1647" s="54" t="s">
        <v>3469</v>
      </c>
      <c r="C1647" s="58" t="s">
        <v>3534</v>
      </c>
      <c r="D1647" s="56" t="str">
        <f t="shared" si="6"/>
        <v>町</v>
      </c>
      <c r="E1647" s="57">
        <v>134</v>
      </c>
      <c r="F1647" s="160" t="s">
        <v>265</v>
      </c>
      <c r="G1647" s="45"/>
      <c r="H1647" s="45"/>
      <c r="I1647" s="45"/>
      <c r="J1647" s="45"/>
      <c r="K1647" s="45"/>
      <c r="L1647" s="45"/>
      <c r="M1647" s="45"/>
    </row>
    <row r="1648" spans="1:13" x14ac:dyDescent="0.25">
      <c r="A1648" s="159" t="s">
        <v>3535</v>
      </c>
      <c r="B1648" s="54" t="s">
        <v>3469</v>
      </c>
      <c r="C1648" s="58" t="s">
        <v>3536</v>
      </c>
      <c r="D1648" s="56" t="str">
        <f t="shared" si="6"/>
        <v>町</v>
      </c>
      <c r="E1648" s="57">
        <v>50</v>
      </c>
      <c r="F1648" s="160" t="s">
        <v>264</v>
      </c>
      <c r="G1648" s="45"/>
      <c r="H1648" s="45"/>
      <c r="I1648" s="45"/>
      <c r="J1648" s="45"/>
      <c r="K1648" s="45"/>
      <c r="L1648" s="45"/>
      <c r="M1648" s="45"/>
    </row>
    <row r="1649" spans="1:13" x14ac:dyDescent="0.25">
      <c r="A1649" s="159" t="s">
        <v>3537</v>
      </c>
      <c r="B1649" s="54" t="s">
        <v>3469</v>
      </c>
      <c r="C1649" s="58" t="s">
        <v>3538</v>
      </c>
      <c r="D1649" s="56" t="str">
        <f t="shared" si="6"/>
        <v>町</v>
      </c>
      <c r="E1649" s="57">
        <v>61</v>
      </c>
      <c r="F1649" s="160" t="s">
        <v>264</v>
      </c>
      <c r="G1649" s="45"/>
      <c r="H1649" s="45"/>
      <c r="I1649" s="45"/>
      <c r="J1649" s="45"/>
      <c r="K1649" s="45"/>
      <c r="L1649" s="45"/>
      <c r="M1649" s="45"/>
    </row>
    <row r="1650" spans="1:13" x14ac:dyDescent="0.25">
      <c r="A1650" s="159" t="s">
        <v>3539</v>
      </c>
      <c r="B1650" s="54" t="s">
        <v>3469</v>
      </c>
      <c r="C1650" s="58" t="s">
        <v>3540</v>
      </c>
      <c r="D1650" s="56" t="str">
        <f t="shared" si="6"/>
        <v>町</v>
      </c>
      <c r="E1650" s="57">
        <v>71</v>
      </c>
      <c r="F1650" s="160" t="s">
        <v>264</v>
      </c>
      <c r="G1650" s="45"/>
      <c r="H1650" s="45"/>
      <c r="I1650" s="45"/>
      <c r="J1650" s="45"/>
      <c r="K1650" s="45"/>
      <c r="L1650" s="45"/>
      <c r="M1650" s="45"/>
    </row>
    <row r="1651" spans="1:13" x14ac:dyDescent="0.25">
      <c r="A1651" s="159" t="s">
        <v>3541</v>
      </c>
      <c r="B1651" s="54" t="s">
        <v>3469</v>
      </c>
      <c r="C1651" s="58" t="s">
        <v>3542</v>
      </c>
      <c r="D1651" s="56" t="str">
        <f t="shared" si="6"/>
        <v>町</v>
      </c>
      <c r="E1651" s="57">
        <v>45</v>
      </c>
      <c r="F1651" s="160" t="s">
        <v>264</v>
      </c>
      <c r="G1651" s="45"/>
      <c r="H1651" s="45"/>
      <c r="I1651" s="45"/>
      <c r="J1651" s="45"/>
      <c r="K1651" s="45"/>
      <c r="L1651" s="45"/>
      <c r="M1651" s="45"/>
    </row>
    <row r="1652" spans="1:13" x14ac:dyDescent="0.25">
      <c r="A1652" s="159" t="s">
        <v>3543</v>
      </c>
      <c r="B1652" s="54" t="s">
        <v>3469</v>
      </c>
      <c r="C1652" s="58" t="s">
        <v>3544</v>
      </c>
      <c r="D1652" s="56" t="str">
        <f t="shared" si="6"/>
        <v>村</v>
      </c>
      <c r="E1652" s="57">
        <v>34</v>
      </c>
      <c r="F1652" s="160" t="s">
        <v>264</v>
      </c>
      <c r="G1652" s="45"/>
      <c r="H1652" s="45"/>
      <c r="I1652" s="45"/>
      <c r="J1652" s="45"/>
      <c r="K1652" s="45"/>
      <c r="L1652" s="45"/>
      <c r="M1652" s="45"/>
    </row>
    <row r="1653" spans="1:13" x14ac:dyDescent="0.25">
      <c r="A1653" s="159" t="s">
        <v>3545</v>
      </c>
      <c r="B1653" s="54" t="s">
        <v>3469</v>
      </c>
      <c r="C1653" s="58" t="s">
        <v>3546</v>
      </c>
      <c r="D1653" s="56" t="str">
        <f t="shared" si="6"/>
        <v>村</v>
      </c>
      <c r="E1653" s="57">
        <v>45</v>
      </c>
      <c r="F1653" s="160" t="s">
        <v>264</v>
      </c>
      <c r="G1653" s="45"/>
      <c r="H1653" s="45"/>
      <c r="I1653" s="45"/>
      <c r="J1653" s="45"/>
      <c r="K1653" s="45"/>
      <c r="L1653" s="45"/>
      <c r="M1653" s="45"/>
    </row>
    <row r="1654" spans="1:13" x14ac:dyDescent="0.25">
      <c r="A1654" s="159" t="s">
        <v>3547</v>
      </c>
      <c r="B1654" s="54" t="s">
        <v>3469</v>
      </c>
      <c r="C1654" s="58" t="s">
        <v>3548</v>
      </c>
      <c r="D1654" s="56" t="str">
        <f t="shared" si="6"/>
        <v>村</v>
      </c>
      <c r="E1654" s="57">
        <v>30</v>
      </c>
      <c r="F1654" s="160" t="s">
        <v>264</v>
      </c>
      <c r="G1654" s="45"/>
      <c r="H1654" s="45"/>
      <c r="I1654" s="45"/>
      <c r="J1654" s="45"/>
      <c r="K1654" s="45"/>
      <c r="L1654" s="45"/>
      <c r="M1654" s="45"/>
    </row>
    <row r="1655" spans="1:13" x14ac:dyDescent="0.25">
      <c r="A1655" s="159" t="s">
        <v>3549</v>
      </c>
      <c r="B1655" s="54" t="s">
        <v>3469</v>
      </c>
      <c r="C1655" s="58" t="s">
        <v>3550</v>
      </c>
      <c r="D1655" s="56" t="str">
        <f t="shared" si="6"/>
        <v>村</v>
      </c>
      <c r="E1655" s="57">
        <v>41</v>
      </c>
      <c r="F1655" s="160" t="s">
        <v>264</v>
      </c>
      <c r="G1655" s="45"/>
      <c r="H1655" s="45"/>
      <c r="I1655" s="45"/>
      <c r="J1655" s="45"/>
      <c r="K1655" s="45"/>
      <c r="L1655" s="45"/>
      <c r="M1655" s="45"/>
    </row>
    <row r="1656" spans="1:13" x14ac:dyDescent="0.25">
      <c r="A1656" s="159" t="s">
        <v>3551</v>
      </c>
      <c r="B1656" s="54" t="s">
        <v>3469</v>
      </c>
      <c r="C1656" s="58" t="s">
        <v>3552</v>
      </c>
      <c r="D1656" s="56" t="str">
        <f t="shared" si="6"/>
        <v>村</v>
      </c>
      <c r="E1656" s="57">
        <v>59</v>
      </c>
      <c r="F1656" s="160" t="s">
        <v>264</v>
      </c>
      <c r="G1656" s="45"/>
      <c r="H1656" s="45"/>
      <c r="I1656" s="45"/>
      <c r="J1656" s="45"/>
      <c r="K1656" s="45"/>
      <c r="L1656" s="45"/>
      <c r="M1656" s="45"/>
    </row>
    <row r="1657" spans="1:13" x14ac:dyDescent="0.25">
      <c r="A1657" s="159" t="s">
        <v>3553</v>
      </c>
      <c r="B1657" s="54" t="s">
        <v>3469</v>
      </c>
      <c r="C1657" s="58" t="s">
        <v>3554</v>
      </c>
      <c r="D1657" s="56" t="str">
        <f t="shared" si="6"/>
        <v>町</v>
      </c>
      <c r="E1657" s="57">
        <v>91</v>
      </c>
      <c r="F1657" s="160" t="s">
        <v>264</v>
      </c>
      <c r="G1657" s="45"/>
      <c r="H1657" s="45"/>
      <c r="I1657" s="45"/>
      <c r="J1657" s="45"/>
      <c r="K1657" s="45"/>
      <c r="L1657" s="45"/>
      <c r="M1657" s="45"/>
    </row>
    <row r="1658" spans="1:13" x14ac:dyDescent="0.25">
      <c r="A1658" s="159" t="s">
        <v>3555</v>
      </c>
      <c r="B1658" s="54" t="s">
        <v>3469</v>
      </c>
      <c r="C1658" s="58" t="s">
        <v>3556</v>
      </c>
      <c r="D1658" s="56" t="str">
        <f t="shared" si="6"/>
        <v>町</v>
      </c>
      <c r="E1658" s="57">
        <v>56</v>
      </c>
      <c r="F1658" s="160" t="s">
        <v>264</v>
      </c>
      <c r="G1658" s="45"/>
      <c r="H1658" s="45"/>
      <c r="I1658" s="45"/>
      <c r="J1658" s="45"/>
      <c r="K1658" s="45"/>
      <c r="L1658" s="45"/>
      <c r="M1658" s="45"/>
    </row>
    <row r="1659" spans="1:13" x14ac:dyDescent="0.25">
      <c r="A1659" s="161" t="s">
        <v>3557</v>
      </c>
      <c r="B1659" s="61" t="s">
        <v>3558</v>
      </c>
      <c r="C1659" s="55" t="s">
        <v>3558</v>
      </c>
      <c r="D1659" s="56" t="str">
        <f t="shared" si="6"/>
        <v>県</v>
      </c>
      <c r="E1659" s="57">
        <v>3092</v>
      </c>
      <c r="F1659" s="157" t="s">
        <v>267</v>
      </c>
      <c r="G1659" s="45"/>
      <c r="H1659" s="45"/>
      <c r="I1659" s="45"/>
      <c r="J1659" s="45"/>
      <c r="K1659" s="45"/>
      <c r="L1659" s="45"/>
      <c r="M1659" s="45"/>
    </row>
    <row r="1660" spans="1:13" x14ac:dyDescent="0.25">
      <c r="A1660" s="159" t="s">
        <v>3559</v>
      </c>
      <c r="B1660" s="54" t="s">
        <v>3558</v>
      </c>
      <c r="C1660" s="58" t="s">
        <v>3560</v>
      </c>
      <c r="D1660" s="56" t="str">
        <f t="shared" si="6"/>
        <v>市</v>
      </c>
      <c r="E1660" s="57">
        <v>1245</v>
      </c>
      <c r="F1660" s="157" t="s">
        <v>267</v>
      </c>
      <c r="G1660" s="45"/>
      <c r="H1660" s="45"/>
      <c r="I1660" s="45"/>
      <c r="J1660" s="45"/>
      <c r="K1660" s="45"/>
      <c r="L1660" s="45"/>
      <c r="M1660" s="45"/>
    </row>
    <row r="1661" spans="1:13" x14ac:dyDescent="0.25">
      <c r="A1661" s="159" t="s">
        <v>3561</v>
      </c>
      <c r="B1661" s="54" t="s">
        <v>3558</v>
      </c>
      <c r="C1661" s="58" t="s">
        <v>3562</v>
      </c>
      <c r="D1661" s="56" t="str">
        <f t="shared" si="6"/>
        <v>市</v>
      </c>
      <c r="E1661" s="57">
        <v>320</v>
      </c>
      <c r="F1661" s="160" t="s">
        <v>266</v>
      </c>
      <c r="G1661" s="45"/>
      <c r="H1661" s="45"/>
      <c r="I1661" s="45"/>
      <c r="J1661" s="45"/>
      <c r="K1661" s="45"/>
      <c r="L1661" s="45"/>
      <c r="M1661" s="45"/>
    </row>
    <row r="1662" spans="1:13" x14ac:dyDescent="0.25">
      <c r="A1662" s="159" t="s">
        <v>3563</v>
      </c>
      <c r="B1662" s="54" t="s">
        <v>3558</v>
      </c>
      <c r="C1662" s="58" t="s">
        <v>3564</v>
      </c>
      <c r="D1662" s="56" t="str">
        <f t="shared" si="6"/>
        <v>市</v>
      </c>
      <c r="E1662" s="57">
        <v>344</v>
      </c>
      <c r="F1662" s="160" t="s">
        <v>266</v>
      </c>
      <c r="G1662" s="45"/>
      <c r="H1662" s="45"/>
      <c r="I1662" s="45"/>
      <c r="J1662" s="45"/>
      <c r="K1662" s="45"/>
      <c r="L1662" s="45"/>
      <c r="M1662" s="45"/>
    </row>
    <row r="1663" spans="1:13" x14ac:dyDescent="0.25">
      <c r="A1663" s="159" t="s">
        <v>3565</v>
      </c>
      <c r="B1663" s="54" t="s">
        <v>3558</v>
      </c>
      <c r="C1663" s="58" t="s">
        <v>3566</v>
      </c>
      <c r="D1663" s="56" t="str">
        <f t="shared" si="6"/>
        <v>市</v>
      </c>
      <c r="E1663" s="57">
        <v>326</v>
      </c>
      <c r="F1663" s="160" t="s">
        <v>266</v>
      </c>
      <c r="G1663" s="45"/>
      <c r="H1663" s="45"/>
      <c r="I1663" s="45"/>
      <c r="J1663" s="45"/>
      <c r="K1663" s="45"/>
      <c r="L1663" s="45"/>
      <c r="M1663" s="45"/>
    </row>
    <row r="1664" spans="1:13" x14ac:dyDescent="0.25">
      <c r="A1664" s="159" t="s">
        <v>3567</v>
      </c>
      <c r="B1664" s="54" t="s">
        <v>3558</v>
      </c>
      <c r="C1664" s="58" t="s">
        <v>3568</v>
      </c>
      <c r="D1664" s="56" t="str">
        <f t="shared" si="6"/>
        <v>市</v>
      </c>
      <c r="E1664" s="57">
        <v>386</v>
      </c>
      <c r="F1664" s="160" t="s">
        <v>266</v>
      </c>
      <c r="G1664" s="45"/>
      <c r="H1664" s="45"/>
      <c r="I1664" s="45"/>
      <c r="J1664" s="45"/>
      <c r="K1664" s="45"/>
      <c r="L1664" s="45"/>
      <c r="M1664" s="45"/>
    </row>
    <row r="1665" spans="1:13" x14ac:dyDescent="0.25">
      <c r="A1665" s="159" t="s">
        <v>3569</v>
      </c>
      <c r="B1665" s="54" t="s">
        <v>3558</v>
      </c>
      <c r="C1665" s="58" t="s">
        <v>3570</v>
      </c>
      <c r="D1665" s="56" t="str">
        <f t="shared" si="6"/>
        <v>市</v>
      </c>
      <c r="E1665" s="57">
        <v>186</v>
      </c>
      <c r="F1665" s="160" t="s">
        <v>265</v>
      </c>
      <c r="G1665" s="45"/>
      <c r="H1665" s="45"/>
      <c r="I1665" s="45"/>
      <c r="J1665" s="45"/>
      <c r="K1665" s="45"/>
      <c r="L1665" s="45"/>
      <c r="M1665" s="45"/>
    </row>
    <row r="1666" spans="1:13" x14ac:dyDescent="0.25">
      <c r="A1666" s="159" t="s">
        <v>3571</v>
      </c>
      <c r="B1666" s="54" t="s">
        <v>3558</v>
      </c>
      <c r="C1666" s="58" t="s">
        <v>3572</v>
      </c>
      <c r="D1666" s="56" t="str">
        <f t="shared" si="6"/>
        <v>市</v>
      </c>
      <c r="E1666" s="57">
        <v>90</v>
      </c>
      <c r="F1666" s="160" t="s">
        <v>264</v>
      </c>
      <c r="G1666" s="45"/>
      <c r="H1666" s="45"/>
      <c r="I1666" s="45"/>
      <c r="J1666" s="45"/>
      <c r="K1666" s="45"/>
      <c r="L1666" s="45"/>
      <c r="M1666" s="45"/>
    </row>
    <row r="1667" spans="1:13" x14ac:dyDescent="0.25">
      <c r="A1667" s="159" t="s">
        <v>3573</v>
      </c>
      <c r="B1667" s="54" t="s">
        <v>3558</v>
      </c>
      <c r="C1667" s="58" t="s">
        <v>3574</v>
      </c>
      <c r="D1667" s="56" t="str">
        <f t="shared" si="6"/>
        <v>市</v>
      </c>
      <c r="E1667" s="57">
        <v>153</v>
      </c>
      <c r="F1667" s="160" t="s">
        <v>265</v>
      </c>
      <c r="G1667" s="45"/>
      <c r="H1667" s="45"/>
      <c r="I1667" s="45"/>
      <c r="J1667" s="45"/>
      <c r="K1667" s="45"/>
      <c r="L1667" s="45"/>
      <c r="M1667" s="45"/>
    </row>
    <row r="1668" spans="1:13" x14ac:dyDescent="0.25">
      <c r="A1668" s="159" t="s">
        <v>3575</v>
      </c>
      <c r="B1668" s="54" t="s">
        <v>3558</v>
      </c>
      <c r="C1668" s="58" t="s">
        <v>3576</v>
      </c>
      <c r="D1668" s="56" t="str">
        <f t="shared" si="6"/>
        <v>市</v>
      </c>
      <c r="E1668" s="57">
        <v>154</v>
      </c>
      <c r="F1668" s="160" t="s">
        <v>265</v>
      </c>
      <c r="G1668" s="45"/>
      <c r="H1668" s="45"/>
      <c r="I1668" s="45"/>
      <c r="J1668" s="45"/>
      <c r="K1668" s="45"/>
      <c r="L1668" s="45"/>
      <c r="M1668" s="45"/>
    </row>
    <row r="1669" spans="1:13" x14ac:dyDescent="0.25">
      <c r="A1669" s="159" t="s">
        <v>3577</v>
      </c>
      <c r="B1669" s="54" t="s">
        <v>3558</v>
      </c>
      <c r="C1669" s="58" t="s">
        <v>3578</v>
      </c>
      <c r="D1669" s="56" t="str">
        <f t="shared" si="6"/>
        <v>市</v>
      </c>
      <c r="E1669" s="57">
        <v>164</v>
      </c>
      <c r="F1669" s="160" t="s">
        <v>265</v>
      </c>
      <c r="G1669" s="45"/>
      <c r="H1669" s="45"/>
      <c r="I1669" s="45"/>
      <c r="J1669" s="45"/>
      <c r="K1669" s="45"/>
      <c r="L1669" s="45"/>
      <c r="M1669" s="45"/>
    </row>
    <row r="1670" spans="1:13" x14ac:dyDescent="0.25">
      <c r="A1670" s="159" t="s">
        <v>3579</v>
      </c>
      <c r="B1670" s="54" t="s">
        <v>3558</v>
      </c>
      <c r="C1670" s="58" t="s">
        <v>3580</v>
      </c>
      <c r="D1670" s="56" t="str">
        <f t="shared" si="6"/>
        <v>市</v>
      </c>
      <c r="E1670" s="57">
        <v>288</v>
      </c>
      <c r="F1670" s="160" t="s">
        <v>266</v>
      </c>
      <c r="G1670" s="45"/>
      <c r="H1670" s="45"/>
      <c r="I1670" s="45"/>
      <c r="J1670" s="45"/>
      <c r="K1670" s="45"/>
      <c r="L1670" s="45"/>
      <c r="M1670" s="45"/>
    </row>
    <row r="1671" spans="1:13" x14ac:dyDescent="0.25">
      <c r="A1671" s="159" t="s">
        <v>3581</v>
      </c>
      <c r="B1671" s="54" t="s">
        <v>3558</v>
      </c>
      <c r="C1671" s="58" t="s">
        <v>3582</v>
      </c>
      <c r="D1671" s="56" t="str">
        <f t="shared" si="6"/>
        <v>市</v>
      </c>
      <c r="E1671" s="57">
        <v>227</v>
      </c>
      <c r="F1671" s="160" t="s">
        <v>266</v>
      </c>
      <c r="G1671" s="45"/>
      <c r="H1671" s="45"/>
      <c r="I1671" s="45"/>
      <c r="J1671" s="45"/>
      <c r="K1671" s="45"/>
      <c r="L1671" s="45"/>
      <c r="M1671" s="45"/>
    </row>
    <row r="1672" spans="1:13" x14ac:dyDescent="0.25">
      <c r="A1672" s="159" t="s">
        <v>3583</v>
      </c>
      <c r="B1672" s="54" t="s">
        <v>3558</v>
      </c>
      <c r="C1672" s="58" t="s">
        <v>3584</v>
      </c>
      <c r="D1672" s="56" t="str">
        <f t="shared" si="6"/>
        <v>市</v>
      </c>
      <c r="E1672" s="57">
        <v>179</v>
      </c>
      <c r="F1672" s="160" t="s">
        <v>265</v>
      </c>
      <c r="G1672" s="45"/>
      <c r="H1672" s="45"/>
      <c r="I1672" s="45"/>
      <c r="J1672" s="45"/>
      <c r="K1672" s="45"/>
      <c r="L1672" s="45"/>
      <c r="M1672" s="45"/>
    </row>
    <row r="1673" spans="1:13" x14ac:dyDescent="0.25">
      <c r="A1673" s="159" t="s">
        <v>3585</v>
      </c>
      <c r="B1673" s="54" t="s">
        <v>3558</v>
      </c>
      <c r="C1673" s="58" t="s">
        <v>3586</v>
      </c>
      <c r="D1673" s="56" t="str">
        <f t="shared" si="6"/>
        <v>市</v>
      </c>
      <c r="E1673" s="57">
        <v>186</v>
      </c>
      <c r="F1673" s="160" t="s">
        <v>265</v>
      </c>
      <c r="G1673" s="45"/>
      <c r="H1673" s="45"/>
      <c r="I1673" s="45"/>
      <c r="J1673" s="45"/>
      <c r="K1673" s="45"/>
      <c r="L1673" s="45"/>
      <c r="M1673" s="45"/>
    </row>
    <row r="1674" spans="1:13" x14ac:dyDescent="0.25">
      <c r="A1674" s="159" t="s">
        <v>3587</v>
      </c>
      <c r="B1674" s="54" t="s">
        <v>3558</v>
      </c>
      <c r="C1674" s="58" t="s">
        <v>3588</v>
      </c>
      <c r="D1674" s="56" t="str">
        <f t="shared" si="6"/>
        <v>村</v>
      </c>
      <c r="E1674" s="57">
        <v>34</v>
      </c>
      <c r="F1674" s="160" t="s">
        <v>264</v>
      </c>
      <c r="G1674" s="45"/>
      <c r="H1674" s="45"/>
      <c r="I1674" s="45"/>
      <c r="J1674" s="45"/>
      <c r="K1674" s="45"/>
      <c r="L1674" s="45"/>
      <c r="M1674" s="45"/>
    </row>
    <row r="1675" spans="1:13" x14ac:dyDescent="0.25">
      <c r="A1675" s="159" t="s">
        <v>3589</v>
      </c>
      <c r="B1675" s="54" t="s">
        <v>3558</v>
      </c>
      <c r="C1675" s="58" t="s">
        <v>3590</v>
      </c>
      <c r="D1675" s="56" t="str">
        <f t="shared" si="6"/>
        <v>町</v>
      </c>
      <c r="E1675" s="57">
        <v>107</v>
      </c>
      <c r="F1675" s="160" t="s">
        <v>265</v>
      </c>
      <c r="G1675" s="45"/>
      <c r="H1675" s="45"/>
      <c r="I1675" s="45"/>
      <c r="J1675" s="45"/>
      <c r="K1675" s="45"/>
      <c r="L1675" s="45"/>
      <c r="M1675" s="45"/>
    </row>
    <row r="1676" spans="1:13" x14ac:dyDescent="0.25">
      <c r="A1676" s="159" t="s">
        <v>3591</v>
      </c>
      <c r="B1676" s="54" t="s">
        <v>3558</v>
      </c>
      <c r="C1676" s="58" t="s">
        <v>3592</v>
      </c>
      <c r="D1676" s="56" t="str">
        <f t="shared" si="6"/>
        <v>町</v>
      </c>
      <c r="E1676" s="57">
        <v>85</v>
      </c>
      <c r="F1676" s="160" t="s">
        <v>264</v>
      </c>
      <c r="G1676" s="45"/>
      <c r="H1676" s="45"/>
      <c r="I1676" s="45"/>
      <c r="J1676" s="45"/>
      <c r="K1676" s="45"/>
      <c r="L1676" s="45"/>
      <c r="M1676" s="45"/>
    </row>
    <row r="1677" spans="1:13" x14ac:dyDescent="0.25">
      <c r="A1677" s="159" t="s">
        <v>3593</v>
      </c>
      <c r="B1677" s="54" t="s">
        <v>3558</v>
      </c>
      <c r="C1677" s="58" t="s">
        <v>3594</v>
      </c>
      <c r="D1677" s="56" t="str">
        <f t="shared" si="6"/>
        <v>町</v>
      </c>
      <c r="E1677" s="57">
        <v>106</v>
      </c>
      <c r="F1677" s="160" t="s">
        <v>265</v>
      </c>
      <c r="G1677" s="45"/>
      <c r="H1677" s="45"/>
      <c r="I1677" s="45"/>
      <c r="J1677" s="45"/>
      <c r="K1677" s="45"/>
      <c r="L1677" s="45"/>
      <c r="M1677" s="45"/>
    </row>
    <row r="1678" spans="1:13" x14ac:dyDescent="0.25">
      <c r="A1678" s="161" t="s">
        <v>3595</v>
      </c>
      <c r="B1678" s="61" t="s">
        <v>3596</v>
      </c>
      <c r="C1678" s="55" t="s">
        <v>3596</v>
      </c>
      <c r="D1678" s="56" t="str">
        <f t="shared" si="6"/>
        <v>県</v>
      </c>
      <c r="E1678" s="57">
        <v>2932</v>
      </c>
      <c r="F1678" s="157" t="s">
        <v>267</v>
      </c>
      <c r="G1678" s="45"/>
      <c r="H1678" s="45"/>
      <c r="I1678" s="45"/>
      <c r="J1678" s="45"/>
      <c r="K1678" s="45"/>
      <c r="L1678" s="45"/>
      <c r="M1678" s="45"/>
    </row>
    <row r="1679" spans="1:13" x14ac:dyDescent="0.25">
      <c r="A1679" s="159" t="s">
        <v>3597</v>
      </c>
      <c r="B1679" s="54" t="s">
        <v>3596</v>
      </c>
      <c r="C1679" s="58" t="s">
        <v>3598</v>
      </c>
      <c r="D1679" s="56" t="str">
        <f t="shared" si="6"/>
        <v>市</v>
      </c>
      <c r="E1679" s="57">
        <v>1054</v>
      </c>
      <c r="F1679" s="157" t="s">
        <v>267</v>
      </c>
      <c r="G1679" s="45"/>
      <c r="H1679" s="45"/>
      <c r="I1679" s="45"/>
      <c r="J1679" s="45"/>
      <c r="K1679" s="45"/>
      <c r="L1679" s="45"/>
      <c r="M1679" s="45"/>
    </row>
    <row r="1680" spans="1:13" x14ac:dyDescent="0.25">
      <c r="A1680" s="159" t="s">
        <v>3599</v>
      </c>
      <c r="B1680" s="54" t="s">
        <v>3596</v>
      </c>
      <c r="C1680" s="58" t="s">
        <v>3600</v>
      </c>
      <c r="D1680" s="56" t="str">
        <f t="shared" si="6"/>
        <v>市</v>
      </c>
      <c r="E1680" s="57">
        <v>685</v>
      </c>
      <c r="F1680" s="160" t="s">
        <v>266</v>
      </c>
      <c r="G1680" s="45"/>
      <c r="H1680" s="45"/>
      <c r="I1680" s="45"/>
      <c r="J1680" s="45"/>
      <c r="K1680" s="45"/>
      <c r="L1680" s="45"/>
      <c r="M1680" s="45"/>
    </row>
    <row r="1681" spans="1:13" x14ac:dyDescent="0.25">
      <c r="A1681" s="159" t="s">
        <v>3601</v>
      </c>
      <c r="B1681" s="54" t="s">
        <v>3596</v>
      </c>
      <c r="C1681" s="58" t="s">
        <v>3602</v>
      </c>
      <c r="D1681" s="56" t="str">
        <f t="shared" si="6"/>
        <v>市</v>
      </c>
      <c r="E1681" s="57">
        <v>522</v>
      </c>
      <c r="F1681" s="160" t="s">
        <v>266</v>
      </c>
      <c r="G1681" s="45"/>
      <c r="H1681" s="45"/>
      <c r="I1681" s="45"/>
      <c r="J1681" s="45"/>
      <c r="K1681" s="45"/>
      <c r="L1681" s="45"/>
      <c r="M1681" s="45"/>
    </row>
    <row r="1682" spans="1:13" x14ac:dyDescent="0.25">
      <c r="A1682" s="159" t="s">
        <v>3603</v>
      </c>
      <c r="B1682" s="54" t="s">
        <v>3596</v>
      </c>
      <c r="C1682" s="58" t="s">
        <v>3604</v>
      </c>
      <c r="D1682" s="56" t="str">
        <f t="shared" si="6"/>
        <v>市</v>
      </c>
      <c r="E1682" s="57">
        <v>233</v>
      </c>
      <c r="F1682" s="160" t="s">
        <v>266</v>
      </c>
      <c r="G1682" s="45"/>
      <c r="H1682" s="45"/>
      <c r="I1682" s="45"/>
      <c r="J1682" s="45"/>
      <c r="K1682" s="45"/>
      <c r="L1682" s="45"/>
      <c r="M1682" s="45"/>
    </row>
    <row r="1683" spans="1:13" x14ac:dyDescent="0.25">
      <c r="A1683" s="159" t="s">
        <v>3605</v>
      </c>
      <c r="B1683" s="54" t="s">
        <v>3596</v>
      </c>
      <c r="C1683" s="58" t="s">
        <v>3606</v>
      </c>
      <c r="D1683" s="56" t="str">
        <f t="shared" si="6"/>
        <v>市</v>
      </c>
      <c r="E1683" s="57">
        <v>246</v>
      </c>
      <c r="F1683" s="160" t="s">
        <v>266</v>
      </c>
      <c r="G1683" s="45"/>
      <c r="H1683" s="45"/>
      <c r="I1683" s="45"/>
      <c r="J1683" s="45"/>
      <c r="K1683" s="45"/>
      <c r="L1683" s="45"/>
      <c r="M1683" s="45"/>
    </row>
    <row r="1684" spans="1:13" x14ac:dyDescent="0.25">
      <c r="A1684" s="159" t="s">
        <v>3607</v>
      </c>
      <c r="B1684" s="54" t="s">
        <v>3596</v>
      </c>
      <c r="C1684" s="58" t="s">
        <v>3608</v>
      </c>
      <c r="D1684" s="56" t="str">
        <f t="shared" si="6"/>
        <v>市</v>
      </c>
      <c r="E1684" s="57">
        <v>256</v>
      </c>
      <c r="F1684" s="160" t="s">
        <v>266</v>
      </c>
      <c r="G1684" s="45"/>
      <c r="H1684" s="45"/>
      <c r="I1684" s="45"/>
      <c r="J1684" s="45"/>
      <c r="K1684" s="45"/>
      <c r="L1684" s="45"/>
      <c r="M1684" s="45"/>
    </row>
    <row r="1685" spans="1:13" x14ac:dyDescent="0.25">
      <c r="A1685" s="159" t="s">
        <v>3609</v>
      </c>
      <c r="B1685" s="54" t="s">
        <v>3596</v>
      </c>
      <c r="C1685" s="58" t="s">
        <v>3610</v>
      </c>
      <c r="D1685" s="56" t="str">
        <f t="shared" si="6"/>
        <v>市</v>
      </c>
      <c r="E1685" s="57">
        <v>137</v>
      </c>
      <c r="F1685" s="160" t="s">
        <v>265</v>
      </c>
      <c r="G1685" s="45"/>
      <c r="H1685" s="45"/>
      <c r="I1685" s="45"/>
      <c r="J1685" s="45"/>
      <c r="K1685" s="45"/>
      <c r="L1685" s="45"/>
      <c r="M1685" s="45"/>
    </row>
    <row r="1686" spans="1:13" x14ac:dyDescent="0.25">
      <c r="A1686" s="159" t="s">
        <v>3611</v>
      </c>
      <c r="B1686" s="54" t="s">
        <v>3596</v>
      </c>
      <c r="C1686" s="58" t="s">
        <v>3612</v>
      </c>
      <c r="D1686" s="56" t="str">
        <f t="shared" si="6"/>
        <v>市</v>
      </c>
      <c r="E1686" s="57">
        <v>179</v>
      </c>
      <c r="F1686" s="160" t="s">
        <v>265</v>
      </c>
      <c r="G1686" s="45"/>
      <c r="H1686" s="45"/>
      <c r="I1686" s="45"/>
      <c r="J1686" s="45"/>
      <c r="K1686" s="45"/>
      <c r="L1686" s="45"/>
      <c r="M1686" s="45"/>
    </row>
    <row r="1687" spans="1:13" x14ac:dyDescent="0.25">
      <c r="A1687" s="159" t="s">
        <v>3613</v>
      </c>
      <c r="B1687" s="54" t="s">
        <v>3596</v>
      </c>
      <c r="C1687" s="58" t="s">
        <v>3614</v>
      </c>
      <c r="D1687" s="56" t="str">
        <f t="shared" si="6"/>
        <v>市</v>
      </c>
      <c r="E1687" s="57">
        <v>162</v>
      </c>
      <c r="F1687" s="160" t="s">
        <v>265</v>
      </c>
      <c r="G1687" s="45"/>
      <c r="H1687" s="45"/>
      <c r="I1687" s="45"/>
      <c r="J1687" s="45"/>
      <c r="K1687" s="45"/>
      <c r="L1687" s="45"/>
      <c r="M1687" s="45"/>
    </row>
    <row r="1688" spans="1:13" x14ac:dyDescent="0.25">
      <c r="A1688" s="159" t="s">
        <v>3615</v>
      </c>
      <c r="B1688" s="54" t="s">
        <v>3596</v>
      </c>
      <c r="C1688" s="58" t="s">
        <v>3616</v>
      </c>
      <c r="D1688" s="56" t="str">
        <f t="shared" si="6"/>
        <v>町</v>
      </c>
      <c r="E1688" s="57">
        <v>97</v>
      </c>
      <c r="F1688" s="160" t="s">
        <v>264</v>
      </c>
      <c r="G1688" s="45"/>
      <c r="H1688" s="45"/>
      <c r="I1688" s="45"/>
      <c r="J1688" s="45"/>
      <c r="K1688" s="45"/>
      <c r="L1688" s="45"/>
      <c r="M1688" s="45"/>
    </row>
    <row r="1689" spans="1:13" x14ac:dyDescent="0.25">
      <c r="A1689" s="159" t="s">
        <v>3617</v>
      </c>
      <c r="B1689" s="54" t="s">
        <v>3596</v>
      </c>
      <c r="C1689" s="58" t="s">
        <v>3618</v>
      </c>
      <c r="D1689" s="56" t="str">
        <f t="shared" si="6"/>
        <v>町</v>
      </c>
      <c r="E1689" s="57">
        <v>83</v>
      </c>
      <c r="F1689" s="160" t="s">
        <v>264</v>
      </c>
      <c r="G1689" s="45"/>
      <c r="H1689" s="45"/>
      <c r="I1689" s="45"/>
      <c r="J1689" s="45"/>
      <c r="K1689" s="45"/>
      <c r="L1689" s="45"/>
      <c r="M1689" s="45"/>
    </row>
    <row r="1690" spans="1:13" x14ac:dyDescent="0.25">
      <c r="A1690" s="159" t="s">
        <v>3619</v>
      </c>
      <c r="B1690" s="54" t="s">
        <v>3596</v>
      </c>
      <c r="C1690" s="58" t="s">
        <v>3620</v>
      </c>
      <c r="D1690" s="56" t="str">
        <f t="shared" si="6"/>
        <v>町</v>
      </c>
      <c r="E1690" s="57">
        <v>87</v>
      </c>
      <c r="F1690" s="160" t="s">
        <v>264</v>
      </c>
      <c r="G1690" s="45"/>
      <c r="H1690" s="45"/>
      <c r="I1690" s="45"/>
      <c r="J1690" s="45"/>
      <c r="K1690" s="45"/>
      <c r="L1690" s="45"/>
      <c r="M1690" s="45"/>
    </row>
    <row r="1691" spans="1:13" x14ac:dyDescent="0.25">
      <c r="A1691" s="159" t="s">
        <v>3621</v>
      </c>
      <c r="B1691" s="54" t="s">
        <v>3596</v>
      </c>
      <c r="C1691" s="58" t="s">
        <v>3622</v>
      </c>
      <c r="D1691" s="56" t="str">
        <f t="shared" si="6"/>
        <v>町</v>
      </c>
      <c r="E1691" s="57">
        <v>48</v>
      </c>
      <c r="F1691" s="160" t="s">
        <v>264</v>
      </c>
      <c r="G1691" s="45"/>
      <c r="H1691" s="45"/>
      <c r="I1691" s="45"/>
      <c r="J1691" s="45"/>
      <c r="K1691" s="45"/>
      <c r="L1691" s="45"/>
      <c r="M1691" s="45"/>
    </row>
    <row r="1692" spans="1:13" x14ac:dyDescent="0.25">
      <c r="A1692" s="159" t="s">
        <v>3623</v>
      </c>
      <c r="B1692" s="54" t="s">
        <v>3596</v>
      </c>
      <c r="C1692" s="58" t="s">
        <v>3624</v>
      </c>
      <c r="D1692" s="56" t="str">
        <f t="shared" si="6"/>
        <v>町</v>
      </c>
      <c r="E1692" s="57">
        <v>89</v>
      </c>
      <c r="F1692" s="160" t="s">
        <v>264</v>
      </c>
      <c r="G1692" s="45"/>
      <c r="H1692" s="45"/>
      <c r="I1692" s="45"/>
      <c r="J1692" s="45"/>
      <c r="K1692" s="45"/>
      <c r="L1692" s="45"/>
      <c r="M1692" s="45"/>
    </row>
    <row r="1693" spans="1:13" x14ac:dyDescent="0.25">
      <c r="A1693" s="159" t="s">
        <v>3625</v>
      </c>
      <c r="B1693" s="54" t="s">
        <v>3596</v>
      </c>
      <c r="C1693" s="58" t="s">
        <v>3626</v>
      </c>
      <c r="D1693" s="56" t="str">
        <f t="shared" si="6"/>
        <v>町</v>
      </c>
      <c r="E1693" s="57">
        <v>102</v>
      </c>
      <c r="F1693" s="160" t="s">
        <v>265</v>
      </c>
      <c r="G1693" s="45"/>
      <c r="H1693" s="45"/>
      <c r="I1693" s="45"/>
      <c r="J1693" s="45"/>
      <c r="K1693" s="45"/>
      <c r="L1693" s="45"/>
      <c r="M1693" s="45"/>
    </row>
    <row r="1694" spans="1:13" x14ac:dyDescent="0.25">
      <c r="A1694" s="159" t="s">
        <v>3627</v>
      </c>
      <c r="B1694" s="54" t="s">
        <v>3596</v>
      </c>
      <c r="C1694" s="58" t="s">
        <v>3628</v>
      </c>
      <c r="D1694" s="56" t="str">
        <f t="shared" si="6"/>
        <v>村</v>
      </c>
      <c r="E1694" s="57">
        <v>36</v>
      </c>
      <c r="F1694" s="160" t="s">
        <v>264</v>
      </c>
      <c r="G1694" s="45"/>
      <c r="H1694" s="45"/>
      <c r="I1694" s="45"/>
      <c r="J1694" s="45"/>
      <c r="K1694" s="45"/>
      <c r="L1694" s="45"/>
      <c r="M1694" s="45"/>
    </row>
    <row r="1695" spans="1:13" x14ac:dyDescent="0.25">
      <c r="A1695" s="159" t="s">
        <v>3629</v>
      </c>
      <c r="B1695" s="54" t="s">
        <v>3596</v>
      </c>
      <c r="C1695" s="58" t="s">
        <v>3630</v>
      </c>
      <c r="D1695" s="56" t="str">
        <f t="shared" si="6"/>
        <v>町</v>
      </c>
      <c r="E1695" s="57">
        <v>49</v>
      </c>
      <c r="F1695" s="160" t="s">
        <v>264</v>
      </c>
      <c r="G1695" s="45"/>
      <c r="H1695" s="45"/>
      <c r="I1695" s="45"/>
      <c r="J1695" s="45"/>
      <c r="K1695" s="45"/>
      <c r="L1695" s="45"/>
      <c r="M1695" s="45"/>
    </row>
    <row r="1696" spans="1:13" x14ac:dyDescent="0.25">
      <c r="A1696" s="159" t="s">
        <v>3631</v>
      </c>
      <c r="B1696" s="54" t="s">
        <v>3596</v>
      </c>
      <c r="C1696" s="58" t="s">
        <v>3632</v>
      </c>
      <c r="D1696" s="56" t="str">
        <f t="shared" si="6"/>
        <v>町</v>
      </c>
      <c r="E1696" s="57">
        <v>85</v>
      </c>
      <c r="F1696" s="160" t="s">
        <v>264</v>
      </c>
      <c r="G1696" s="45"/>
      <c r="H1696" s="45"/>
      <c r="I1696" s="45"/>
      <c r="J1696" s="45"/>
      <c r="K1696" s="45"/>
      <c r="L1696" s="45"/>
      <c r="M1696" s="45"/>
    </row>
    <row r="1697" spans="1:13" x14ac:dyDescent="0.25">
      <c r="A1697" s="159" t="s">
        <v>3633</v>
      </c>
      <c r="B1697" s="54" t="s">
        <v>3596</v>
      </c>
      <c r="C1697" s="58" t="s">
        <v>3634</v>
      </c>
      <c r="D1697" s="56" t="str">
        <f t="shared" si="6"/>
        <v>町</v>
      </c>
      <c r="E1697" s="57">
        <v>77</v>
      </c>
      <c r="F1697" s="160" t="s">
        <v>264</v>
      </c>
      <c r="G1697" s="45"/>
      <c r="H1697" s="45"/>
      <c r="I1697" s="45"/>
      <c r="J1697" s="45"/>
      <c r="K1697" s="45"/>
      <c r="L1697" s="45"/>
      <c r="M1697" s="45"/>
    </row>
    <row r="1698" spans="1:13" x14ac:dyDescent="0.25">
      <c r="A1698" s="159" t="s">
        <v>3635</v>
      </c>
      <c r="B1698" s="54" t="s">
        <v>3596</v>
      </c>
      <c r="C1698" s="58" t="s">
        <v>3636</v>
      </c>
      <c r="D1698" s="56" t="str">
        <f t="shared" si="6"/>
        <v>町</v>
      </c>
      <c r="E1698" s="57">
        <v>75</v>
      </c>
      <c r="F1698" s="160" t="s">
        <v>264</v>
      </c>
      <c r="G1698" s="45"/>
      <c r="H1698" s="45"/>
      <c r="I1698" s="45"/>
      <c r="J1698" s="45"/>
      <c r="K1698" s="45"/>
      <c r="L1698" s="45"/>
      <c r="M1698" s="45"/>
    </row>
    <row r="1699" spans="1:13" x14ac:dyDescent="0.25">
      <c r="A1699" s="159" t="s">
        <v>3637</v>
      </c>
      <c r="B1699" s="54" t="s">
        <v>3596</v>
      </c>
      <c r="C1699" s="58" t="s">
        <v>3638</v>
      </c>
      <c r="D1699" s="56" t="str">
        <f t="shared" si="6"/>
        <v>村</v>
      </c>
      <c r="E1699" s="57">
        <v>33</v>
      </c>
      <c r="F1699" s="160" t="s">
        <v>264</v>
      </c>
      <c r="G1699" s="45"/>
      <c r="H1699" s="45"/>
      <c r="I1699" s="45"/>
      <c r="J1699" s="45"/>
      <c r="K1699" s="45"/>
      <c r="L1699" s="45"/>
      <c r="M1699" s="45"/>
    </row>
    <row r="1700" spans="1:13" x14ac:dyDescent="0.25">
      <c r="A1700" s="159" t="s">
        <v>3639</v>
      </c>
      <c r="B1700" s="54" t="s">
        <v>3596</v>
      </c>
      <c r="C1700" s="58" t="s">
        <v>3640</v>
      </c>
      <c r="D1700" s="56" t="str">
        <f t="shared" si="6"/>
        <v>村</v>
      </c>
      <c r="E1700" s="57">
        <v>52</v>
      </c>
      <c r="F1700" s="160" t="s">
        <v>264</v>
      </c>
      <c r="G1700" s="45"/>
      <c r="H1700" s="45"/>
      <c r="I1700" s="45"/>
      <c r="J1700" s="45"/>
      <c r="K1700" s="45"/>
      <c r="L1700" s="45"/>
      <c r="M1700" s="45"/>
    </row>
    <row r="1701" spans="1:13" x14ac:dyDescent="0.25">
      <c r="A1701" s="159" t="s">
        <v>3641</v>
      </c>
      <c r="B1701" s="54" t="s">
        <v>3596</v>
      </c>
      <c r="C1701" s="58" t="s">
        <v>905</v>
      </c>
      <c r="D1701" s="56" t="str">
        <f t="shared" si="6"/>
        <v>町</v>
      </c>
      <c r="E1701" s="57">
        <v>81</v>
      </c>
      <c r="F1701" s="160" t="s">
        <v>264</v>
      </c>
      <c r="G1701" s="45"/>
      <c r="H1701" s="45"/>
      <c r="I1701" s="45"/>
      <c r="J1701" s="45"/>
      <c r="K1701" s="45"/>
      <c r="L1701" s="45"/>
      <c r="M1701" s="45"/>
    </row>
    <row r="1702" spans="1:13" x14ac:dyDescent="0.25">
      <c r="A1702" s="159" t="s">
        <v>3642</v>
      </c>
      <c r="B1702" s="54" t="s">
        <v>3596</v>
      </c>
      <c r="C1702" s="58" t="s">
        <v>3643</v>
      </c>
      <c r="D1702" s="56" t="str">
        <f t="shared" si="6"/>
        <v>町</v>
      </c>
      <c r="E1702" s="57">
        <v>103</v>
      </c>
      <c r="F1702" s="160" t="s">
        <v>265</v>
      </c>
      <c r="G1702" s="45"/>
      <c r="H1702" s="45"/>
      <c r="I1702" s="45"/>
      <c r="J1702" s="45"/>
      <c r="K1702" s="45"/>
      <c r="L1702" s="45"/>
      <c r="M1702" s="45"/>
    </row>
    <row r="1703" spans="1:13" x14ac:dyDescent="0.25">
      <c r="A1703" s="159" t="s">
        <v>3644</v>
      </c>
      <c r="B1703" s="54" t="s">
        <v>3596</v>
      </c>
      <c r="C1703" s="58" t="s">
        <v>3645</v>
      </c>
      <c r="D1703" s="56" t="str">
        <f t="shared" si="6"/>
        <v>町</v>
      </c>
      <c r="E1703" s="57">
        <v>61</v>
      </c>
      <c r="F1703" s="160" t="s">
        <v>264</v>
      </c>
      <c r="G1703" s="45"/>
      <c r="H1703" s="45"/>
      <c r="I1703" s="45"/>
      <c r="J1703" s="45"/>
      <c r="K1703" s="45"/>
      <c r="L1703" s="45"/>
      <c r="M1703" s="45"/>
    </row>
    <row r="1704" spans="1:13" x14ac:dyDescent="0.25">
      <c r="A1704" s="159" t="s">
        <v>3646</v>
      </c>
      <c r="B1704" s="54" t="s">
        <v>3596</v>
      </c>
      <c r="C1704" s="58" t="s">
        <v>3647</v>
      </c>
      <c r="D1704" s="56" t="str">
        <f t="shared" si="6"/>
        <v>町</v>
      </c>
      <c r="E1704" s="57">
        <v>53</v>
      </c>
      <c r="F1704" s="160" t="s">
        <v>264</v>
      </c>
      <c r="G1704" s="45"/>
      <c r="H1704" s="45"/>
      <c r="I1704" s="45"/>
      <c r="J1704" s="45"/>
      <c r="K1704" s="45"/>
      <c r="L1704" s="45"/>
      <c r="M1704" s="45"/>
    </row>
    <row r="1705" spans="1:13" x14ac:dyDescent="0.25">
      <c r="A1705" s="161" t="s">
        <v>3648</v>
      </c>
      <c r="B1705" s="61" t="s">
        <v>3649</v>
      </c>
      <c r="C1705" s="55" t="s">
        <v>3649</v>
      </c>
      <c r="D1705" s="56" t="str">
        <f t="shared" si="6"/>
        <v>県</v>
      </c>
      <c r="E1705" s="57">
        <v>3836</v>
      </c>
      <c r="F1705" s="157" t="s">
        <v>267</v>
      </c>
      <c r="G1705" s="45"/>
      <c r="H1705" s="45"/>
      <c r="I1705" s="45"/>
      <c r="J1705" s="45"/>
      <c r="K1705" s="45"/>
      <c r="L1705" s="45"/>
      <c r="M1705" s="45"/>
    </row>
    <row r="1706" spans="1:13" x14ac:dyDescent="0.25">
      <c r="A1706" s="159" t="s">
        <v>3650</v>
      </c>
      <c r="B1706" s="54" t="s">
        <v>3649</v>
      </c>
      <c r="C1706" s="58" t="s">
        <v>3651</v>
      </c>
      <c r="D1706" s="56" t="str">
        <f t="shared" si="6"/>
        <v>市</v>
      </c>
      <c r="E1706" s="57">
        <v>1647</v>
      </c>
      <c r="F1706" s="157" t="s">
        <v>267</v>
      </c>
      <c r="G1706" s="45"/>
      <c r="H1706" s="45"/>
      <c r="I1706" s="45"/>
      <c r="J1706" s="45"/>
      <c r="K1706" s="45"/>
      <c r="L1706" s="45"/>
      <c r="M1706" s="45"/>
    </row>
    <row r="1707" spans="1:13" x14ac:dyDescent="0.25">
      <c r="A1707" s="159" t="s">
        <v>3652</v>
      </c>
      <c r="B1707" s="54" t="s">
        <v>3649</v>
      </c>
      <c r="C1707" s="58" t="s">
        <v>3653</v>
      </c>
      <c r="D1707" s="56" t="str">
        <f t="shared" si="6"/>
        <v>市</v>
      </c>
      <c r="E1707" s="57">
        <v>440</v>
      </c>
      <c r="F1707" s="160" t="s">
        <v>266</v>
      </c>
      <c r="G1707" s="45"/>
      <c r="H1707" s="45"/>
      <c r="I1707" s="45"/>
      <c r="J1707" s="45"/>
      <c r="K1707" s="45"/>
      <c r="L1707" s="45"/>
      <c r="M1707" s="45"/>
    </row>
    <row r="1708" spans="1:13" x14ac:dyDescent="0.25">
      <c r="A1708" s="159" t="s">
        <v>3654</v>
      </c>
      <c r="B1708" s="54" t="s">
        <v>3649</v>
      </c>
      <c r="C1708" s="58" t="s">
        <v>3655</v>
      </c>
      <c r="D1708" s="56" t="str">
        <f t="shared" si="6"/>
        <v>市</v>
      </c>
      <c r="E1708" s="57">
        <v>134</v>
      </c>
      <c r="F1708" s="160" t="s">
        <v>265</v>
      </c>
      <c r="G1708" s="45"/>
      <c r="H1708" s="45"/>
      <c r="I1708" s="45"/>
      <c r="J1708" s="45"/>
      <c r="K1708" s="45"/>
      <c r="L1708" s="45"/>
      <c r="M1708" s="45"/>
    </row>
    <row r="1709" spans="1:13" x14ac:dyDescent="0.25">
      <c r="A1709" s="159" t="s">
        <v>3656</v>
      </c>
      <c r="B1709" s="54" t="s">
        <v>3649</v>
      </c>
      <c r="C1709" s="58" t="s">
        <v>3657</v>
      </c>
      <c r="D1709" s="56" t="str">
        <f t="shared" si="6"/>
        <v>市</v>
      </c>
      <c r="E1709" s="57">
        <v>135</v>
      </c>
      <c r="F1709" s="160" t="s">
        <v>265</v>
      </c>
      <c r="G1709" s="45"/>
      <c r="H1709" s="45"/>
      <c r="I1709" s="45"/>
      <c r="J1709" s="45"/>
      <c r="K1709" s="45"/>
      <c r="L1709" s="45"/>
      <c r="M1709" s="45"/>
    </row>
    <row r="1710" spans="1:13" x14ac:dyDescent="0.25">
      <c r="A1710" s="159" t="s">
        <v>3658</v>
      </c>
      <c r="B1710" s="54" t="s">
        <v>3649</v>
      </c>
      <c r="C1710" s="58" t="s">
        <v>3659</v>
      </c>
      <c r="D1710" s="56" t="str">
        <f t="shared" si="6"/>
        <v>市</v>
      </c>
      <c r="E1710" s="57">
        <v>264</v>
      </c>
      <c r="F1710" s="160" t="s">
        <v>266</v>
      </c>
      <c r="G1710" s="45"/>
      <c r="H1710" s="45"/>
      <c r="I1710" s="45"/>
      <c r="J1710" s="45"/>
      <c r="K1710" s="45"/>
      <c r="L1710" s="45"/>
      <c r="M1710" s="45"/>
    </row>
    <row r="1711" spans="1:13" x14ac:dyDescent="0.25">
      <c r="A1711" s="159" t="s">
        <v>3660</v>
      </c>
      <c r="B1711" s="54" t="s">
        <v>3649</v>
      </c>
      <c r="C1711" s="58" t="s">
        <v>3661</v>
      </c>
      <c r="D1711" s="56" t="str">
        <f t="shared" si="6"/>
        <v>市</v>
      </c>
      <c r="E1711" s="57">
        <v>255</v>
      </c>
      <c r="F1711" s="160" t="s">
        <v>266</v>
      </c>
      <c r="G1711" s="45"/>
      <c r="H1711" s="45"/>
      <c r="I1711" s="45"/>
      <c r="J1711" s="45"/>
      <c r="K1711" s="45"/>
      <c r="L1711" s="45"/>
      <c r="M1711" s="45"/>
    </row>
    <row r="1712" spans="1:13" x14ac:dyDescent="0.25">
      <c r="A1712" s="159" t="s">
        <v>3662</v>
      </c>
      <c r="B1712" s="54" t="s">
        <v>3649</v>
      </c>
      <c r="C1712" s="58" t="s">
        <v>3663</v>
      </c>
      <c r="D1712" s="56" t="str">
        <f t="shared" si="6"/>
        <v>市</v>
      </c>
      <c r="E1712" s="57">
        <v>125</v>
      </c>
      <c r="F1712" s="160" t="s">
        <v>265</v>
      </c>
      <c r="G1712" s="45"/>
      <c r="H1712" s="45"/>
      <c r="I1712" s="45"/>
      <c r="J1712" s="45"/>
      <c r="K1712" s="45"/>
      <c r="L1712" s="45"/>
      <c r="M1712" s="45"/>
    </row>
    <row r="1713" spans="1:13" x14ac:dyDescent="0.25">
      <c r="A1713" s="159" t="s">
        <v>3664</v>
      </c>
      <c r="B1713" s="54" t="s">
        <v>3649</v>
      </c>
      <c r="C1713" s="58" t="s">
        <v>3665</v>
      </c>
      <c r="D1713" s="56" t="str">
        <f t="shared" si="6"/>
        <v>市</v>
      </c>
      <c r="E1713" s="57">
        <v>104</v>
      </c>
      <c r="F1713" s="160" t="s">
        <v>265</v>
      </c>
      <c r="G1713" s="45"/>
      <c r="H1713" s="45"/>
      <c r="I1713" s="45"/>
      <c r="J1713" s="45"/>
      <c r="K1713" s="45"/>
      <c r="L1713" s="45"/>
      <c r="M1713" s="45"/>
    </row>
    <row r="1714" spans="1:13" x14ac:dyDescent="0.25">
      <c r="A1714" s="159" t="s">
        <v>3666</v>
      </c>
      <c r="B1714" s="54" t="s">
        <v>3649</v>
      </c>
      <c r="C1714" s="58" t="s">
        <v>3667</v>
      </c>
      <c r="D1714" s="56" t="str">
        <f t="shared" si="6"/>
        <v>市</v>
      </c>
      <c r="E1714" s="57">
        <v>500</v>
      </c>
      <c r="F1714" s="160" t="s">
        <v>266</v>
      </c>
      <c r="G1714" s="45"/>
      <c r="H1714" s="45"/>
      <c r="I1714" s="45"/>
      <c r="J1714" s="45"/>
      <c r="K1714" s="45"/>
      <c r="L1714" s="45"/>
      <c r="M1714" s="45"/>
    </row>
    <row r="1715" spans="1:13" x14ac:dyDescent="0.25">
      <c r="A1715" s="159" t="s">
        <v>3668</v>
      </c>
      <c r="B1715" s="54" t="s">
        <v>3649</v>
      </c>
      <c r="C1715" s="58" t="s">
        <v>3669</v>
      </c>
      <c r="D1715" s="56" t="str">
        <f t="shared" si="6"/>
        <v>市</v>
      </c>
      <c r="E1715" s="57">
        <v>209</v>
      </c>
      <c r="F1715" s="160" t="s">
        <v>266</v>
      </c>
      <c r="G1715" s="45"/>
      <c r="H1715" s="45"/>
      <c r="I1715" s="45"/>
      <c r="J1715" s="45"/>
      <c r="K1715" s="45"/>
      <c r="L1715" s="45"/>
      <c r="M1715" s="45"/>
    </row>
    <row r="1716" spans="1:13" x14ac:dyDescent="0.25">
      <c r="A1716" s="159" t="s">
        <v>3670</v>
      </c>
      <c r="B1716" s="54" t="s">
        <v>3649</v>
      </c>
      <c r="C1716" s="58" t="s">
        <v>3671</v>
      </c>
      <c r="D1716" s="56" t="str">
        <f t="shared" si="6"/>
        <v>市</v>
      </c>
      <c r="E1716" s="57">
        <v>223</v>
      </c>
      <c r="F1716" s="160" t="s">
        <v>266</v>
      </c>
      <c r="G1716" s="45"/>
      <c r="H1716" s="45"/>
      <c r="I1716" s="45"/>
      <c r="J1716" s="45"/>
      <c r="K1716" s="45"/>
      <c r="L1716" s="45"/>
      <c r="M1716" s="45"/>
    </row>
    <row r="1717" spans="1:13" x14ac:dyDescent="0.25">
      <c r="A1717" s="159" t="s">
        <v>3672</v>
      </c>
      <c r="B1717" s="54" t="s">
        <v>3649</v>
      </c>
      <c r="C1717" s="58" t="s">
        <v>3673</v>
      </c>
      <c r="D1717" s="56" t="str">
        <f t="shared" si="6"/>
        <v>市</v>
      </c>
      <c r="E1717" s="57">
        <v>485</v>
      </c>
      <c r="F1717" s="160" t="s">
        <v>266</v>
      </c>
      <c r="G1717" s="45"/>
      <c r="H1717" s="45"/>
      <c r="I1717" s="45"/>
      <c r="J1717" s="45"/>
      <c r="K1717" s="45"/>
      <c r="L1717" s="45"/>
      <c r="M1717" s="45"/>
    </row>
    <row r="1718" spans="1:13" x14ac:dyDescent="0.25">
      <c r="A1718" s="159" t="s">
        <v>3674</v>
      </c>
      <c r="B1718" s="54" t="s">
        <v>3649</v>
      </c>
      <c r="C1718" s="58" t="s">
        <v>3675</v>
      </c>
      <c r="D1718" s="56" t="str">
        <f t="shared" si="6"/>
        <v>市</v>
      </c>
      <c r="E1718" s="57">
        <v>143</v>
      </c>
      <c r="F1718" s="160" t="s">
        <v>265</v>
      </c>
      <c r="G1718" s="45"/>
      <c r="H1718" s="45"/>
      <c r="I1718" s="45"/>
      <c r="J1718" s="45"/>
      <c r="K1718" s="45"/>
      <c r="L1718" s="45"/>
      <c r="M1718" s="45"/>
    </row>
    <row r="1719" spans="1:13" x14ac:dyDescent="0.25">
      <c r="A1719" s="159" t="s">
        <v>3676</v>
      </c>
      <c r="B1719" s="54" t="s">
        <v>3649</v>
      </c>
      <c r="C1719" s="58" t="s">
        <v>3677</v>
      </c>
      <c r="D1719" s="56" t="str">
        <f t="shared" si="6"/>
        <v>市</v>
      </c>
      <c r="E1719" s="57">
        <v>240</v>
      </c>
      <c r="F1719" s="160" t="s">
        <v>266</v>
      </c>
      <c r="G1719" s="45"/>
      <c r="H1719" s="45"/>
      <c r="I1719" s="45"/>
      <c r="J1719" s="45"/>
      <c r="K1719" s="45"/>
      <c r="L1719" s="45"/>
      <c r="M1719" s="45"/>
    </row>
    <row r="1720" spans="1:13" x14ac:dyDescent="0.25">
      <c r="A1720" s="159" t="s">
        <v>3678</v>
      </c>
      <c r="B1720" s="54" t="s">
        <v>3649</v>
      </c>
      <c r="C1720" s="58" t="s">
        <v>3679</v>
      </c>
      <c r="D1720" s="56" t="str">
        <f t="shared" si="6"/>
        <v>市</v>
      </c>
      <c r="E1720" s="57">
        <v>197</v>
      </c>
      <c r="F1720" s="160" t="s">
        <v>265</v>
      </c>
      <c r="G1720" s="45"/>
      <c r="H1720" s="45"/>
      <c r="I1720" s="45"/>
      <c r="J1720" s="45"/>
      <c r="K1720" s="45"/>
      <c r="L1720" s="45"/>
      <c r="M1720" s="45"/>
    </row>
    <row r="1721" spans="1:13" x14ac:dyDescent="0.25">
      <c r="A1721" s="159" t="s">
        <v>3680</v>
      </c>
      <c r="B1721" s="54" t="s">
        <v>3649</v>
      </c>
      <c r="C1721" s="58" t="s">
        <v>3681</v>
      </c>
      <c r="D1721" s="56" t="str">
        <f t="shared" si="6"/>
        <v>市</v>
      </c>
      <c r="E1721" s="57">
        <v>299</v>
      </c>
      <c r="F1721" s="160" t="s">
        <v>266</v>
      </c>
      <c r="G1721" s="45"/>
      <c r="H1721" s="45"/>
      <c r="I1721" s="45"/>
      <c r="J1721" s="45"/>
      <c r="K1721" s="45"/>
      <c r="L1721" s="45"/>
      <c r="M1721" s="45"/>
    </row>
    <row r="1722" spans="1:13" x14ac:dyDescent="0.25">
      <c r="A1722" s="159" t="s">
        <v>3682</v>
      </c>
      <c r="B1722" s="54" t="s">
        <v>3649</v>
      </c>
      <c r="C1722" s="58" t="s">
        <v>3683</v>
      </c>
      <c r="D1722" s="56" t="str">
        <f t="shared" si="6"/>
        <v>市</v>
      </c>
      <c r="E1722" s="57">
        <v>224</v>
      </c>
      <c r="F1722" s="160" t="s">
        <v>266</v>
      </c>
      <c r="G1722" s="45"/>
      <c r="H1722" s="45"/>
      <c r="I1722" s="45"/>
      <c r="J1722" s="45"/>
      <c r="K1722" s="45"/>
      <c r="L1722" s="45"/>
      <c r="M1722" s="45"/>
    </row>
    <row r="1723" spans="1:13" x14ac:dyDescent="0.25">
      <c r="A1723" s="159" t="s">
        <v>3684</v>
      </c>
      <c r="B1723" s="54" t="s">
        <v>3649</v>
      </c>
      <c r="C1723" s="58" t="s">
        <v>3685</v>
      </c>
      <c r="D1723" s="56" t="str">
        <f t="shared" si="6"/>
        <v>市</v>
      </c>
      <c r="E1723" s="57">
        <v>136</v>
      </c>
      <c r="F1723" s="160" t="s">
        <v>265</v>
      </c>
      <c r="G1723" s="45"/>
      <c r="H1723" s="45"/>
      <c r="I1723" s="45"/>
      <c r="J1723" s="45"/>
      <c r="K1723" s="45"/>
      <c r="L1723" s="45"/>
      <c r="M1723" s="45"/>
    </row>
    <row r="1724" spans="1:13" x14ac:dyDescent="0.25">
      <c r="A1724" s="159" t="s">
        <v>3686</v>
      </c>
      <c r="B1724" s="54" t="s">
        <v>3649</v>
      </c>
      <c r="C1724" s="58" t="s">
        <v>3687</v>
      </c>
      <c r="D1724" s="56" t="str">
        <f t="shared" si="6"/>
        <v>市</v>
      </c>
      <c r="E1724" s="57">
        <v>265</v>
      </c>
      <c r="F1724" s="160" t="s">
        <v>266</v>
      </c>
      <c r="G1724" s="45"/>
      <c r="H1724" s="45"/>
      <c r="I1724" s="45"/>
      <c r="J1724" s="45"/>
      <c r="K1724" s="45"/>
      <c r="L1724" s="45"/>
      <c r="M1724" s="45"/>
    </row>
    <row r="1725" spans="1:13" x14ac:dyDescent="0.25">
      <c r="A1725" s="159" t="s">
        <v>3688</v>
      </c>
      <c r="B1725" s="54" t="s">
        <v>3649</v>
      </c>
      <c r="C1725" s="58" t="s">
        <v>3689</v>
      </c>
      <c r="D1725" s="56" t="str">
        <f t="shared" si="6"/>
        <v>村</v>
      </c>
      <c r="E1725" s="57">
        <v>18</v>
      </c>
      <c r="F1725" s="160" t="s">
        <v>264</v>
      </c>
      <c r="G1725" s="45"/>
      <c r="H1725" s="45"/>
      <c r="I1725" s="45"/>
      <c r="J1725" s="45"/>
      <c r="K1725" s="45"/>
      <c r="L1725" s="45"/>
      <c r="M1725" s="45"/>
    </row>
    <row r="1726" spans="1:13" x14ac:dyDescent="0.25">
      <c r="A1726" s="159" t="s">
        <v>3690</v>
      </c>
      <c r="B1726" s="54" t="s">
        <v>3649</v>
      </c>
      <c r="C1726" s="58" t="s">
        <v>3691</v>
      </c>
      <c r="D1726" s="56" t="str">
        <f t="shared" si="6"/>
        <v>村</v>
      </c>
      <c r="E1726" s="57">
        <v>30</v>
      </c>
      <c r="F1726" s="160" t="s">
        <v>264</v>
      </c>
      <c r="G1726" s="45"/>
      <c r="H1726" s="45"/>
      <c r="I1726" s="45"/>
      <c r="J1726" s="45"/>
      <c r="K1726" s="45"/>
      <c r="L1726" s="45"/>
      <c r="M1726" s="45"/>
    </row>
    <row r="1727" spans="1:13" x14ac:dyDescent="0.25">
      <c r="A1727" s="159" t="s">
        <v>3692</v>
      </c>
      <c r="B1727" s="54" t="s">
        <v>3649</v>
      </c>
      <c r="C1727" s="58" t="s">
        <v>3693</v>
      </c>
      <c r="D1727" s="56" t="str">
        <f t="shared" si="6"/>
        <v>町</v>
      </c>
      <c r="E1727" s="57">
        <v>139</v>
      </c>
      <c r="F1727" s="160" t="s">
        <v>265</v>
      </c>
      <c r="G1727" s="45"/>
      <c r="H1727" s="45"/>
      <c r="I1727" s="45"/>
      <c r="J1727" s="45"/>
      <c r="K1727" s="45"/>
      <c r="L1727" s="45"/>
      <c r="M1727" s="45"/>
    </row>
    <row r="1728" spans="1:13" x14ac:dyDescent="0.25">
      <c r="A1728" s="159" t="s">
        <v>3694</v>
      </c>
      <c r="B1728" s="54" t="s">
        <v>3649</v>
      </c>
      <c r="C1728" s="58" t="s">
        <v>3695</v>
      </c>
      <c r="D1728" s="56" t="str">
        <f t="shared" si="6"/>
        <v>町</v>
      </c>
      <c r="E1728" s="57">
        <v>79</v>
      </c>
      <c r="F1728" s="160" t="s">
        <v>264</v>
      </c>
      <c r="G1728" s="45"/>
      <c r="H1728" s="45"/>
      <c r="I1728" s="45"/>
      <c r="J1728" s="45"/>
      <c r="K1728" s="45"/>
      <c r="L1728" s="45"/>
      <c r="M1728" s="45"/>
    </row>
    <row r="1729" spans="1:13" x14ac:dyDescent="0.25">
      <c r="A1729" s="159" t="s">
        <v>3696</v>
      </c>
      <c r="B1729" s="54" t="s">
        <v>3649</v>
      </c>
      <c r="C1729" s="58" t="s">
        <v>3697</v>
      </c>
      <c r="D1729" s="56" t="str">
        <f t="shared" si="6"/>
        <v>町</v>
      </c>
      <c r="E1729" s="57">
        <v>86</v>
      </c>
      <c r="F1729" s="160" t="s">
        <v>264</v>
      </c>
      <c r="G1729" s="45"/>
      <c r="H1729" s="45"/>
      <c r="I1729" s="45"/>
      <c r="J1729" s="45"/>
      <c r="K1729" s="45"/>
      <c r="L1729" s="45"/>
      <c r="M1729" s="45"/>
    </row>
    <row r="1730" spans="1:13" x14ac:dyDescent="0.25">
      <c r="A1730" s="159" t="s">
        <v>3698</v>
      </c>
      <c r="B1730" s="54" t="s">
        <v>3649</v>
      </c>
      <c r="C1730" s="58" t="s">
        <v>3699</v>
      </c>
      <c r="D1730" s="56" t="str">
        <f t="shared" si="6"/>
        <v>町</v>
      </c>
      <c r="E1730" s="57">
        <v>82</v>
      </c>
      <c r="F1730" s="160" t="s">
        <v>264</v>
      </c>
      <c r="G1730" s="45"/>
      <c r="H1730" s="45"/>
      <c r="I1730" s="45"/>
      <c r="J1730" s="45"/>
      <c r="K1730" s="45"/>
      <c r="L1730" s="45"/>
      <c r="M1730" s="45"/>
    </row>
    <row r="1731" spans="1:13" x14ac:dyDescent="0.25">
      <c r="A1731" s="159" t="s">
        <v>3700</v>
      </c>
      <c r="B1731" s="54" t="s">
        <v>3649</v>
      </c>
      <c r="C1731" s="58" t="s">
        <v>3701</v>
      </c>
      <c r="D1731" s="56" t="str">
        <f t="shared" si="6"/>
        <v>町</v>
      </c>
      <c r="E1731" s="57">
        <v>52</v>
      </c>
      <c r="F1731" s="160" t="s">
        <v>264</v>
      </c>
      <c r="G1731" s="45"/>
      <c r="H1731" s="45"/>
      <c r="I1731" s="45"/>
      <c r="J1731" s="45"/>
      <c r="K1731" s="45"/>
      <c r="L1731" s="45"/>
      <c r="M1731" s="45"/>
    </row>
    <row r="1732" spans="1:13" x14ac:dyDescent="0.25">
      <c r="A1732" s="159" t="s">
        <v>3702</v>
      </c>
      <c r="B1732" s="54" t="s">
        <v>3649</v>
      </c>
      <c r="C1732" s="58" t="s">
        <v>3703</v>
      </c>
      <c r="D1732" s="56" t="str">
        <f t="shared" si="6"/>
        <v>町</v>
      </c>
      <c r="E1732" s="57">
        <v>65</v>
      </c>
      <c r="F1732" s="160" t="s">
        <v>264</v>
      </c>
      <c r="G1732" s="45"/>
      <c r="H1732" s="45"/>
      <c r="I1732" s="45"/>
      <c r="J1732" s="45"/>
      <c r="K1732" s="45"/>
      <c r="L1732" s="45"/>
      <c r="M1732" s="45"/>
    </row>
    <row r="1733" spans="1:13" x14ac:dyDescent="0.25">
      <c r="A1733" s="159" t="s">
        <v>3704</v>
      </c>
      <c r="B1733" s="54" t="s">
        <v>3649</v>
      </c>
      <c r="C1733" s="58" t="s">
        <v>3705</v>
      </c>
      <c r="D1733" s="56" t="str">
        <f t="shared" si="6"/>
        <v>町</v>
      </c>
      <c r="E1733" s="57">
        <v>69</v>
      </c>
      <c r="F1733" s="160" t="s">
        <v>264</v>
      </c>
      <c r="G1733" s="45"/>
      <c r="H1733" s="45"/>
      <c r="I1733" s="45"/>
      <c r="J1733" s="45"/>
      <c r="K1733" s="45"/>
      <c r="L1733" s="45"/>
      <c r="M1733" s="45"/>
    </row>
    <row r="1734" spans="1:13" x14ac:dyDescent="0.25">
      <c r="A1734" s="159" t="s">
        <v>3706</v>
      </c>
      <c r="B1734" s="54" t="s">
        <v>3649</v>
      </c>
      <c r="C1734" s="58" t="s">
        <v>3707</v>
      </c>
      <c r="D1734" s="56" t="str">
        <f t="shared" si="6"/>
        <v>町</v>
      </c>
      <c r="E1734" s="57">
        <v>114</v>
      </c>
      <c r="F1734" s="160" t="s">
        <v>265</v>
      </c>
      <c r="G1734" s="45"/>
      <c r="H1734" s="45"/>
      <c r="I1734" s="45"/>
      <c r="J1734" s="45"/>
      <c r="K1734" s="45"/>
      <c r="L1734" s="45"/>
      <c r="M1734" s="45"/>
    </row>
    <row r="1735" spans="1:13" x14ac:dyDescent="0.25">
      <c r="A1735" s="159" t="s">
        <v>3708</v>
      </c>
      <c r="B1735" s="54" t="s">
        <v>3649</v>
      </c>
      <c r="C1735" s="58" t="s">
        <v>3709</v>
      </c>
      <c r="D1735" s="56" t="str">
        <f t="shared" si="6"/>
        <v>町</v>
      </c>
      <c r="E1735" s="57">
        <v>77</v>
      </c>
      <c r="F1735" s="160" t="s">
        <v>264</v>
      </c>
      <c r="G1735" s="45"/>
      <c r="H1735" s="45"/>
      <c r="I1735" s="45"/>
      <c r="J1735" s="45"/>
      <c r="K1735" s="45"/>
      <c r="L1735" s="45"/>
      <c r="M1735" s="45"/>
    </row>
    <row r="1736" spans="1:13" x14ac:dyDescent="0.25">
      <c r="A1736" s="159" t="s">
        <v>3710</v>
      </c>
      <c r="B1736" s="54" t="s">
        <v>3649</v>
      </c>
      <c r="C1736" s="58" t="s">
        <v>3711</v>
      </c>
      <c r="D1736" s="56" t="str">
        <f t="shared" si="6"/>
        <v>町</v>
      </c>
      <c r="E1736" s="57">
        <v>64</v>
      </c>
      <c r="F1736" s="160" t="s">
        <v>264</v>
      </c>
      <c r="G1736" s="45"/>
      <c r="H1736" s="45"/>
      <c r="I1736" s="45"/>
      <c r="J1736" s="45"/>
      <c r="K1736" s="45"/>
      <c r="L1736" s="45"/>
      <c r="M1736" s="45"/>
    </row>
    <row r="1737" spans="1:13" x14ac:dyDescent="0.25">
      <c r="A1737" s="159" t="s">
        <v>3712</v>
      </c>
      <c r="B1737" s="54" t="s">
        <v>3649</v>
      </c>
      <c r="C1737" s="58" t="s">
        <v>3713</v>
      </c>
      <c r="D1737" s="56" t="str">
        <f t="shared" si="6"/>
        <v>町</v>
      </c>
      <c r="E1737" s="57">
        <v>103</v>
      </c>
      <c r="F1737" s="160" t="s">
        <v>265</v>
      </c>
      <c r="G1737" s="45"/>
      <c r="H1737" s="45"/>
      <c r="I1737" s="45"/>
      <c r="J1737" s="45"/>
      <c r="K1737" s="45"/>
      <c r="L1737" s="45"/>
      <c r="M1737" s="45"/>
    </row>
    <row r="1738" spans="1:13" x14ac:dyDescent="0.25">
      <c r="A1738" s="159" t="s">
        <v>3714</v>
      </c>
      <c r="B1738" s="54" t="s">
        <v>3649</v>
      </c>
      <c r="C1738" s="58" t="s">
        <v>3715</v>
      </c>
      <c r="D1738" s="56" t="str">
        <f t="shared" si="6"/>
        <v>村</v>
      </c>
      <c r="E1738" s="57">
        <v>37</v>
      </c>
      <c r="F1738" s="160" t="s">
        <v>264</v>
      </c>
      <c r="G1738" s="45"/>
      <c r="H1738" s="45"/>
      <c r="I1738" s="45"/>
      <c r="J1738" s="45"/>
      <c r="K1738" s="45"/>
      <c r="L1738" s="45"/>
      <c r="M1738" s="45"/>
    </row>
    <row r="1739" spans="1:13" x14ac:dyDescent="0.25">
      <c r="A1739" s="159" t="s">
        <v>3716</v>
      </c>
      <c r="B1739" s="54" t="s">
        <v>3649</v>
      </c>
      <c r="C1739" s="58" t="s">
        <v>3717</v>
      </c>
      <c r="D1739" s="56" t="str">
        <f t="shared" si="6"/>
        <v>村</v>
      </c>
      <c r="E1739" s="57">
        <v>36</v>
      </c>
      <c r="F1739" s="160" t="s">
        <v>264</v>
      </c>
      <c r="G1739" s="45"/>
      <c r="H1739" s="45"/>
      <c r="I1739" s="45"/>
      <c r="J1739" s="45"/>
      <c r="K1739" s="45"/>
      <c r="L1739" s="45"/>
      <c r="M1739" s="45"/>
    </row>
    <row r="1740" spans="1:13" x14ac:dyDescent="0.25">
      <c r="A1740" s="159" t="s">
        <v>3718</v>
      </c>
      <c r="B1740" s="54" t="s">
        <v>3649</v>
      </c>
      <c r="C1740" s="58" t="s">
        <v>3719</v>
      </c>
      <c r="D1740" s="56" t="str">
        <f t="shared" si="6"/>
        <v>町</v>
      </c>
      <c r="E1740" s="57">
        <v>110</v>
      </c>
      <c r="F1740" s="160" t="s">
        <v>265</v>
      </c>
      <c r="G1740" s="45"/>
      <c r="H1740" s="45"/>
      <c r="I1740" s="45"/>
      <c r="J1740" s="45"/>
      <c r="K1740" s="45"/>
      <c r="L1740" s="45"/>
      <c r="M1740" s="45"/>
    </row>
    <row r="1741" spans="1:13" x14ac:dyDescent="0.25">
      <c r="A1741" s="159" t="s">
        <v>3720</v>
      </c>
      <c r="B1741" s="54" t="s">
        <v>3649</v>
      </c>
      <c r="C1741" s="58" t="s">
        <v>3721</v>
      </c>
      <c r="D1741" s="56" t="str">
        <f t="shared" si="6"/>
        <v>町</v>
      </c>
      <c r="E1741" s="57">
        <v>53</v>
      </c>
      <c r="F1741" s="160" t="s">
        <v>264</v>
      </c>
      <c r="G1741" s="45"/>
      <c r="H1741" s="45"/>
      <c r="I1741" s="45"/>
      <c r="J1741" s="45"/>
      <c r="K1741" s="45"/>
      <c r="L1741" s="45"/>
      <c r="M1741" s="45"/>
    </row>
    <row r="1742" spans="1:13" x14ac:dyDescent="0.25">
      <c r="A1742" s="159" t="s">
        <v>3722</v>
      </c>
      <c r="B1742" s="54" t="s">
        <v>3649</v>
      </c>
      <c r="C1742" s="58" t="s">
        <v>3723</v>
      </c>
      <c r="D1742" s="56" t="str">
        <f t="shared" si="6"/>
        <v>町</v>
      </c>
      <c r="E1742" s="57">
        <v>74</v>
      </c>
      <c r="F1742" s="160" t="s">
        <v>264</v>
      </c>
      <c r="G1742" s="45"/>
      <c r="H1742" s="45"/>
      <c r="I1742" s="45"/>
      <c r="J1742" s="45"/>
      <c r="K1742" s="45"/>
      <c r="L1742" s="45"/>
      <c r="M1742" s="45"/>
    </row>
    <row r="1743" spans="1:13" x14ac:dyDescent="0.25">
      <c r="A1743" s="159" t="s">
        <v>3724</v>
      </c>
      <c r="B1743" s="54" t="s">
        <v>3649</v>
      </c>
      <c r="C1743" s="58" t="s">
        <v>3725</v>
      </c>
      <c r="D1743" s="56" t="str">
        <f t="shared" si="6"/>
        <v>町</v>
      </c>
      <c r="E1743" s="57">
        <v>100</v>
      </c>
      <c r="F1743" s="160" t="s">
        <v>265</v>
      </c>
      <c r="G1743" s="45"/>
      <c r="H1743" s="45"/>
      <c r="I1743" s="45"/>
      <c r="J1743" s="45"/>
      <c r="K1743" s="45"/>
      <c r="L1743" s="45"/>
      <c r="M1743" s="45"/>
    </row>
    <row r="1744" spans="1:13" x14ac:dyDescent="0.25">
      <c r="A1744" s="159" t="s">
        <v>3726</v>
      </c>
      <c r="B1744" s="54" t="s">
        <v>3649</v>
      </c>
      <c r="C1744" s="58" t="s">
        <v>3727</v>
      </c>
      <c r="D1744" s="56" t="str">
        <f t="shared" si="6"/>
        <v>町</v>
      </c>
      <c r="E1744" s="57">
        <v>81</v>
      </c>
      <c r="F1744" s="160" t="s">
        <v>264</v>
      </c>
      <c r="G1744" s="45"/>
      <c r="H1744" s="45"/>
      <c r="I1744" s="45"/>
      <c r="J1744" s="45"/>
      <c r="K1744" s="45"/>
      <c r="L1744" s="45"/>
      <c r="M1744" s="45"/>
    </row>
    <row r="1745" spans="1:13" x14ac:dyDescent="0.25">
      <c r="A1745" s="159" t="s">
        <v>3728</v>
      </c>
      <c r="B1745" s="54" t="s">
        <v>3649</v>
      </c>
      <c r="C1745" s="58" t="s">
        <v>3729</v>
      </c>
      <c r="D1745" s="56" t="str">
        <f t="shared" si="6"/>
        <v>町</v>
      </c>
      <c r="E1745" s="57">
        <v>77</v>
      </c>
      <c r="F1745" s="160" t="s">
        <v>264</v>
      </c>
      <c r="G1745" s="45"/>
      <c r="H1745" s="45"/>
      <c r="I1745" s="45"/>
      <c r="J1745" s="45"/>
      <c r="K1745" s="45"/>
      <c r="L1745" s="45"/>
      <c r="M1745" s="45"/>
    </row>
    <row r="1746" spans="1:13" x14ac:dyDescent="0.25">
      <c r="A1746" s="159" t="s">
        <v>3730</v>
      </c>
      <c r="B1746" s="54" t="s">
        <v>3649</v>
      </c>
      <c r="C1746" s="58" t="s">
        <v>3731</v>
      </c>
      <c r="D1746" s="56" t="str">
        <f t="shared" si="6"/>
        <v>町</v>
      </c>
      <c r="E1746" s="57">
        <v>64</v>
      </c>
      <c r="F1746" s="160" t="s">
        <v>264</v>
      </c>
      <c r="G1746" s="45"/>
      <c r="H1746" s="45"/>
      <c r="I1746" s="45"/>
      <c r="J1746" s="45"/>
      <c r="K1746" s="45"/>
      <c r="L1746" s="45"/>
      <c r="M1746" s="45"/>
    </row>
    <row r="1747" spans="1:13" x14ac:dyDescent="0.25">
      <c r="A1747" s="159" t="s">
        <v>3732</v>
      </c>
      <c r="B1747" s="54" t="s">
        <v>3649</v>
      </c>
      <c r="C1747" s="58" t="s">
        <v>3733</v>
      </c>
      <c r="D1747" s="56" t="str">
        <f t="shared" si="6"/>
        <v>町</v>
      </c>
      <c r="E1747" s="57">
        <v>68</v>
      </c>
      <c r="F1747" s="160" t="s">
        <v>264</v>
      </c>
      <c r="G1747" s="45"/>
      <c r="H1747" s="45"/>
      <c r="I1747" s="45"/>
      <c r="J1747" s="45"/>
      <c r="K1747" s="45"/>
      <c r="L1747" s="45"/>
      <c r="M1747" s="45"/>
    </row>
    <row r="1748" spans="1:13" x14ac:dyDescent="0.25">
      <c r="A1748" s="159" t="s">
        <v>3734</v>
      </c>
      <c r="B1748" s="54" t="s">
        <v>3649</v>
      </c>
      <c r="C1748" s="58" t="s">
        <v>3735</v>
      </c>
      <c r="D1748" s="56" t="str">
        <f t="shared" si="6"/>
        <v>町</v>
      </c>
      <c r="E1748" s="57">
        <v>54</v>
      </c>
      <c r="F1748" s="160" t="s">
        <v>264</v>
      </c>
      <c r="G1748" s="45"/>
      <c r="H1748" s="45"/>
      <c r="I1748" s="45"/>
      <c r="J1748" s="45"/>
      <c r="K1748" s="45"/>
      <c r="L1748" s="45"/>
      <c r="M1748" s="45"/>
    </row>
    <row r="1749" spans="1:13" x14ac:dyDescent="0.25">
      <c r="A1749" s="162" t="s">
        <v>3736</v>
      </c>
      <c r="B1749" s="61" t="s">
        <v>3737</v>
      </c>
      <c r="C1749" s="55" t="s">
        <v>3737</v>
      </c>
      <c r="D1749" s="56" t="str">
        <f t="shared" si="6"/>
        <v>県</v>
      </c>
      <c r="E1749" s="57">
        <v>2886</v>
      </c>
      <c r="F1749" s="160" t="s">
        <v>267</v>
      </c>
      <c r="G1749" s="45"/>
      <c r="H1749" s="45"/>
      <c r="I1749" s="45"/>
      <c r="J1749" s="45"/>
      <c r="K1749" s="45"/>
      <c r="L1749" s="45"/>
      <c r="M1749" s="45"/>
    </row>
    <row r="1750" spans="1:13" x14ac:dyDescent="0.25">
      <c r="A1750" s="159" t="s">
        <v>3738</v>
      </c>
      <c r="B1750" s="54" t="s">
        <v>3737</v>
      </c>
      <c r="C1750" s="58" t="s">
        <v>3739</v>
      </c>
      <c r="D1750" s="56" t="str">
        <f t="shared" si="6"/>
        <v>市</v>
      </c>
      <c r="E1750" s="57">
        <v>817</v>
      </c>
      <c r="F1750" s="160" t="s">
        <v>266</v>
      </c>
      <c r="G1750" s="45"/>
      <c r="H1750" s="45"/>
      <c r="I1750" s="45"/>
      <c r="J1750" s="45"/>
      <c r="K1750" s="45"/>
      <c r="L1750" s="45"/>
      <c r="M1750" s="45"/>
    </row>
    <row r="1751" spans="1:13" x14ac:dyDescent="0.25">
      <c r="A1751" s="159" t="s">
        <v>3740</v>
      </c>
      <c r="B1751" s="54" t="s">
        <v>3737</v>
      </c>
      <c r="C1751" s="58" t="s">
        <v>3741</v>
      </c>
      <c r="D1751" s="56" t="str">
        <f t="shared" si="6"/>
        <v>市</v>
      </c>
      <c r="E1751" s="57">
        <v>280</v>
      </c>
      <c r="F1751" s="160" t="s">
        <v>266</v>
      </c>
      <c r="G1751" s="45"/>
      <c r="H1751" s="45"/>
      <c r="I1751" s="45"/>
      <c r="J1751" s="45"/>
      <c r="K1751" s="45"/>
      <c r="L1751" s="45"/>
      <c r="M1751" s="45"/>
    </row>
    <row r="1752" spans="1:13" x14ac:dyDescent="0.25">
      <c r="A1752" s="159" t="s">
        <v>3742</v>
      </c>
      <c r="B1752" s="54" t="s">
        <v>3737</v>
      </c>
      <c r="C1752" s="58" t="s">
        <v>3743</v>
      </c>
      <c r="D1752" s="56" t="str">
        <f t="shared" si="6"/>
        <v>市</v>
      </c>
      <c r="E1752" s="57">
        <v>207</v>
      </c>
      <c r="F1752" s="160" t="s">
        <v>266</v>
      </c>
      <c r="G1752" s="45"/>
      <c r="H1752" s="45"/>
      <c r="I1752" s="45"/>
      <c r="J1752" s="45"/>
      <c r="K1752" s="45"/>
      <c r="L1752" s="45"/>
      <c r="M1752" s="45"/>
    </row>
    <row r="1753" spans="1:13" x14ac:dyDescent="0.25">
      <c r="A1753" s="159" t="s">
        <v>3744</v>
      </c>
      <c r="B1753" s="54" t="s">
        <v>3737</v>
      </c>
      <c r="C1753" s="58" t="s">
        <v>3745</v>
      </c>
      <c r="D1753" s="56" t="str">
        <f t="shared" si="6"/>
        <v>市</v>
      </c>
      <c r="E1753" s="57">
        <v>309</v>
      </c>
      <c r="F1753" s="160" t="s">
        <v>266</v>
      </c>
      <c r="G1753" s="45"/>
      <c r="H1753" s="45"/>
      <c r="I1753" s="45"/>
      <c r="J1753" s="45"/>
      <c r="K1753" s="45"/>
      <c r="L1753" s="45"/>
      <c r="M1753" s="45"/>
    </row>
    <row r="1754" spans="1:13" x14ac:dyDescent="0.25">
      <c r="A1754" s="159" t="s">
        <v>3746</v>
      </c>
      <c r="B1754" s="54" t="s">
        <v>3737</v>
      </c>
      <c r="C1754" s="58" t="s">
        <v>3747</v>
      </c>
      <c r="D1754" s="56" t="str">
        <f t="shared" si="6"/>
        <v>市</v>
      </c>
      <c r="E1754" s="57">
        <v>266</v>
      </c>
      <c r="F1754" s="160" t="s">
        <v>266</v>
      </c>
      <c r="G1754" s="45"/>
      <c r="H1754" s="45"/>
      <c r="I1754" s="45"/>
      <c r="J1754" s="45"/>
      <c r="K1754" s="45"/>
      <c r="L1754" s="45"/>
      <c r="M1754" s="45"/>
    </row>
    <row r="1755" spans="1:13" x14ac:dyDescent="0.25">
      <c r="A1755" s="159" t="s">
        <v>3748</v>
      </c>
      <c r="B1755" s="54" t="s">
        <v>3737</v>
      </c>
      <c r="C1755" s="58" t="s">
        <v>3749</v>
      </c>
      <c r="D1755" s="56" t="str">
        <f t="shared" si="6"/>
        <v>市</v>
      </c>
      <c r="E1755" s="57">
        <v>177</v>
      </c>
      <c r="F1755" s="160" t="s">
        <v>265</v>
      </c>
      <c r="G1755" s="45"/>
      <c r="H1755" s="45"/>
      <c r="I1755" s="45"/>
      <c r="J1755" s="45"/>
      <c r="K1755" s="45"/>
      <c r="L1755" s="45"/>
      <c r="M1755" s="45"/>
    </row>
    <row r="1756" spans="1:13" x14ac:dyDescent="0.25">
      <c r="A1756" s="159" t="s">
        <v>3750</v>
      </c>
      <c r="B1756" s="54" t="s">
        <v>3737</v>
      </c>
      <c r="C1756" s="58" t="s">
        <v>3751</v>
      </c>
      <c r="D1756" s="56" t="str">
        <f t="shared" si="6"/>
        <v>市</v>
      </c>
      <c r="E1756" s="57">
        <v>380</v>
      </c>
      <c r="F1756" s="160" t="s">
        <v>266</v>
      </c>
      <c r="G1756" s="45"/>
      <c r="H1756" s="45"/>
      <c r="I1756" s="45"/>
      <c r="J1756" s="45"/>
      <c r="K1756" s="45"/>
      <c r="L1756" s="45"/>
      <c r="M1756" s="45"/>
    </row>
    <row r="1757" spans="1:13" x14ac:dyDescent="0.25">
      <c r="A1757" s="159" t="s">
        <v>3752</v>
      </c>
      <c r="B1757" s="54" t="s">
        <v>3737</v>
      </c>
      <c r="C1757" s="58" t="s">
        <v>3753</v>
      </c>
      <c r="D1757" s="56" t="str">
        <f t="shared" si="6"/>
        <v>市</v>
      </c>
      <c r="E1757" s="57">
        <v>169</v>
      </c>
      <c r="F1757" s="160" t="s">
        <v>265</v>
      </c>
      <c r="G1757" s="45"/>
      <c r="H1757" s="45"/>
      <c r="I1757" s="45"/>
      <c r="J1757" s="45"/>
      <c r="K1757" s="45"/>
      <c r="L1757" s="45"/>
      <c r="M1757" s="45"/>
    </row>
    <row r="1758" spans="1:13" x14ac:dyDescent="0.25">
      <c r="A1758" s="159" t="s">
        <v>3754</v>
      </c>
      <c r="B1758" s="54" t="s">
        <v>3737</v>
      </c>
      <c r="C1758" s="58" t="s">
        <v>3755</v>
      </c>
      <c r="D1758" s="56" t="str">
        <f t="shared" si="6"/>
        <v>市</v>
      </c>
      <c r="E1758" s="57">
        <v>340</v>
      </c>
      <c r="F1758" s="160" t="s">
        <v>266</v>
      </c>
      <c r="G1758" s="45"/>
      <c r="H1758" s="45"/>
      <c r="I1758" s="45"/>
      <c r="J1758" s="45"/>
      <c r="K1758" s="45"/>
      <c r="L1758" s="45"/>
      <c r="M1758" s="45"/>
    </row>
    <row r="1759" spans="1:13" x14ac:dyDescent="0.25">
      <c r="A1759" s="159" t="s">
        <v>3756</v>
      </c>
      <c r="B1759" s="54" t="s">
        <v>3737</v>
      </c>
      <c r="C1759" s="58" t="s">
        <v>3757</v>
      </c>
      <c r="D1759" s="56" t="str">
        <f t="shared" si="6"/>
        <v>市</v>
      </c>
      <c r="E1759" s="57">
        <v>277</v>
      </c>
      <c r="F1759" s="160" t="s">
        <v>266</v>
      </c>
      <c r="G1759" s="45"/>
      <c r="H1759" s="45"/>
      <c r="I1759" s="45"/>
      <c r="J1759" s="45"/>
      <c r="K1759" s="45"/>
      <c r="L1759" s="45"/>
      <c r="M1759" s="45"/>
    </row>
    <row r="1760" spans="1:13" x14ac:dyDescent="0.25">
      <c r="A1760" s="159" t="s">
        <v>3758</v>
      </c>
      <c r="B1760" s="54" t="s">
        <v>3737</v>
      </c>
      <c r="C1760" s="58" t="s">
        <v>3759</v>
      </c>
      <c r="D1760" s="56" t="str">
        <f t="shared" si="6"/>
        <v>市</v>
      </c>
      <c r="E1760" s="57">
        <v>162</v>
      </c>
      <c r="F1760" s="160" t="s">
        <v>265</v>
      </c>
      <c r="G1760" s="45"/>
      <c r="H1760" s="45"/>
      <c r="I1760" s="45"/>
      <c r="J1760" s="45"/>
      <c r="K1760" s="45"/>
      <c r="L1760" s="45"/>
      <c r="M1760" s="45"/>
    </row>
    <row r="1761" spans="1:13" x14ac:dyDescent="0.25">
      <c r="A1761" s="159" t="s">
        <v>3760</v>
      </c>
      <c r="B1761" s="54" t="s">
        <v>3737</v>
      </c>
      <c r="C1761" s="58" t="s">
        <v>3761</v>
      </c>
      <c r="D1761" s="56" t="str">
        <f t="shared" si="6"/>
        <v>村</v>
      </c>
      <c r="E1761" s="57">
        <v>60</v>
      </c>
      <c r="F1761" s="160" t="s">
        <v>264</v>
      </c>
      <c r="G1761" s="45"/>
      <c r="H1761" s="45"/>
      <c r="I1761" s="45"/>
      <c r="J1761" s="45"/>
      <c r="K1761" s="45"/>
      <c r="L1761" s="45"/>
      <c r="M1761" s="45"/>
    </row>
    <row r="1762" spans="1:13" x14ac:dyDescent="0.25">
      <c r="A1762" s="159" t="s">
        <v>3762</v>
      </c>
      <c r="B1762" s="54" t="s">
        <v>3737</v>
      </c>
      <c r="C1762" s="58" t="s">
        <v>3763</v>
      </c>
      <c r="D1762" s="56" t="str">
        <f t="shared" si="6"/>
        <v>村</v>
      </c>
      <c r="E1762" s="57">
        <v>41</v>
      </c>
      <c r="F1762" s="160" t="s">
        <v>264</v>
      </c>
      <c r="G1762" s="45"/>
      <c r="H1762" s="45"/>
      <c r="I1762" s="45"/>
      <c r="J1762" s="45"/>
      <c r="K1762" s="45"/>
      <c r="L1762" s="45"/>
      <c r="M1762" s="45"/>
    </row>
    <row r="1763" spans="1:13" x14ac:dyDescent="0.25">
      <c r="A1763" s="159" t="s">
        <v>3764</v>
      </c>
      <c r="B1763" s="54" t="s">
        <v>3737</v>
      </c>
      <c r="C1763" s="58" t="s">
        <v>3765</v>
      </c>
      <c r="D1763" s="56" t="str">
        <f t="shared" si="6"/>
        <v>村</v>
      </c>
      <c r="E1763" s="57">
        <v>31</v>
      </c>
      <c r="F1763" s="160" t="s">
        <v>264</v>
      </c>
      <c r="G1763" s="45"/>
      <c r="H1763" s="45"/>
      <c r="I1763" s="45"/>
      <c r="J1763" s="45"/>
      <c r="K1763" s="45"/>
      <c r="L1763" s="45"/>
      <c r="M1763" s="45"/>
    </row>
    <row r="1764" spans="1:13" x14ac:dyDescent="0.25">
      <c r="A1764" s="159" t="s">
        <v>3766</v>
      </c>
      <c r="B1764" s="54" t="s">
        <v>3737</v>
      </c>
      <c r="C1764" s="58" t="s">
        <v>3767</v>
      </c>
      <c r="D1764" s="56" t="str">
        <f t="shared" si="6"/>
        <v>村</v>
      </c>
      <c r="E1764" s="57">
        <v>53</v>
      </c>
      <c r="F1764" s="160" t="s">
        <v>264</v>
      </c>
      <c r="G1764" s="45"/>
      <c r="H1764" s="45"/>
      <c r="I1764" s="45"/>
      <c r="J1764" s="45"/>
      <c r="K1764" s="45"/>
      <c r="L1764" s="45"/>
      <c r="M1764" s="45"/>
    </row>
    <row r="1765" spans="1:13" x14ac:dyDescent="0.25">
      <c r="A1765" s="159" t="s">
        <v>3768</v>
      </c>
      <c r="B1765" s="54" t="s">
        <v>3737</v>
      </c>
      <c r="C1765" s="58" t="s">
        <v>3769</v>
      </c>
      <c r="D1765" s="56" t="str">
        <f t="shared" si="6"/>
        <v>町</v>
      </c>
      <c r="E1765" s="57">
        <v>63</v>
      </c>
      <c r="F1765" s="160" t="s">
        <v>264</v>
      </c>
      <c r="G1765" s="45"/>
      <c r="H1765" s="45"/>
      <c r="I1765" s="45"/>
      <c r="J1765" s="45"/>
      <c r="K1765" s="45"/>
      <c r="L1765" s="45"/>
      <c r="M1765" s="45"/>
    </row>
    <row r="1766" spans="1:13" x14ac:dyDescent="0.25">
      <c r="A1766" s="159" t="s">
        <v>3770</v>
      </c>
      <c r="B1766" s="54" t="s">
        <v>3737</v>
      </c>
      <c r="C1766" s="58" t="s">
        <v>3771</v>
      </c>
      <c r="D1766" s="56" t="str">
        <f t="shared" si="6"/>
        <v>村</v>
      </c>
      <c r="E1766" s="57">
        <v>64</v>
      </c>
      <c r="F1766" s="160" t="s">
        <v>264</v>
      </c>
      <c r="G1766" s="45"/>
      <c r="H1766" s="45"/>
      <c r="I1766" s="45"/>
      <c r="J1766" s="45"/>
      <c r="K1766" s="45"/>
      <c r="L1766" s="45"/>
      <c r="M1766" s="45"/>
    </row>
    <row r="1767" spans="1:13" x14ac:dyDescent="0.25">
      <c r="A1767" s="159" t="s">
        <v>3772</v>
      </c>
      <c r="B1767" s="54" t="s">
        <v>3737</v>
      </c>
      <c r="C1767" s="58" t="s">
        <v>3773</v>
      </c>
      <c r="D1767" s="56" t="str">
        <f t="shared" si="6"/>
        <v>村</v>
      </c>
      <c r="E1767" s="57">
        <v>53</v>
      </c>
      <c r="F1767" s="160" t="s">
        <v>264</v>
      </c>
      <c r="G1767" s="45"/>
      <c r="H1767" s="45"/>
      <c r="I1767" s="45"/>
      <c r="J1767" s="45"/>
      <c r="K1767" s="45"/>
      <c r="L1767" s="45"/>
      <c r="M1767" s="45"/>
    </row>
    <row r="1768" spans="1:13" x14ac:dyDescent="0.25">
      <c r="A1768" s="159" t="s">
        <v>3774</v>
      </c>
      <c r="B1768" s="54" t="s">
        <v>3737</v>
      </c>
      <c r="C1768" s="58" t="s">
        <v>3775</v>
      </c>
      <c r="D1768" s="56" t="str">
        <f t="shared" si="6"/>
        <v>町</v>
      </c>
      <c r="E1768" s="57">
        <v>70</v>
      </c>
      <c r="F1768" s="160" t="s">
        <v>264</v>
      </c>
      <c r="G1768" s="45"/>
      <c r="H1768" s="45"/>
      <c r="I1768" s="45"/>
      <c r="J1768" s="45"/>
      <c r="K1768" s="45"/>
      <c r="L1768" s="45"/>
      <c r="M1768" s="45"/>
    </row>
    <row r="1769" spans="1:13" x14ac:dyDescent="0.25">
      <c r="A1769" s="159" t="s">
        <v>3776</v>
      </c>
      <c r="B1769" s="54" t="s">
        <v>3737</v>
      </c>
      <c r="C1769" s="58" t="s">
        <v>3777</v>
      </c>
      <c r="D1769" s="56" t="str">
        <f t="shared" si="6"/>
        <v>村</v>
      </c>
      <c r="E1769" s="57">
        <v>48</v>
      </c>
      <c r="F1769" s="160" t="s">
        <v>264</v>
      </c>
      <c r="G1769" s="45"/>
      <c r="H1769" s="45"/>
      <c r="I1769" s="45"/>
      <c r="J1769" s="45"/>
      <c r="K1769" s="45"/>
      <c r="L1769" s="45"/>
      <c r="M1769" s="45"/>
    </row>
    <row r="1770" spans="1:13" x14ac:dyDescent="0.25">
      <c r="A1770" s="159" t="s">
        <v>3778</v>
      </c>
      <c r="B1770" s="54" t="s">
        <v>3737</v>
      </c>
      <c r="C1770" s="58" t="s">
        <v>3779</v>
      </c>
      <c r="D1770" s="56" t="str">
        <f t="shared" si="6"/>
        <v>村</v>
      </c>
      <c r="E1770" s="57">
        <v>113</v>
      </c>
      <c r="F1770" s="160" t="s">
        <v>265</v>
      </c>
      <c r="G1770" s="45"/>
      <c r="H1770" s="45"/>
      <c r="I1770" s="45"/>
      <c r="J1770" s="45"/>
      <c r="K1770" s="45"/>
      <c r="L1770" s="45"/>
      <c r="M1770" s="45"/>
    </row>
    <row r="1771" spans="1:13" x14ac:dyDescent="0.25">
      <c r="A1771" s="159" t="s">
        <v>3780</v>
      </c>
      <c r="B1771" s="54" t="s">
        <v>3737</v>
      </c>
      <c r="C1771" s="58" t="s">
        <v>3781</v>
      </c>
      <c r="D1771" s="56" t="str">
        <f t="shared" si="6"/>
        <v>町</v>
      </c>
      <c r="E1771" s="57">
        <v>63</v>
      </c>
      <c r="F1771" s="160" t="s">
        <v>264</v>
      </c>
      <c r="G1771" s="45"/>
      <c r="H1771" s="45"/>
      <c r="I1771" s="45"/>
      <c r="J1771" s="45"/>
      <c r="K1771" s="45"/>
      <c r="L1771" s="45"/>
      <c r="M1771" s="45"/>
    </row>
    <row r="1772" spans="1:13" x14ac:dyDescent="0.25">
      <c r="A1772" s="159" t="s">
        <v>3782</v>
      </c>
      <c r="B1772" s="54" t="s">
        <v>3737</v>
      </c>
      <c r="C1772" s="58" t="s">
        <v>3783</v>
      </c>
      <c r="D1772" s="56" t="str">
        <f t="shared" si="6"/>
        <v>町</v>
      </c>
      <c r="E1772" s="57">
        <v>100</v>
      </c>
      <c r="F1772" s="160" t="s">
        <v>265</v>
      </c>
      <c r="G1772" s="45"/>
      <c r="H1772" s="45"/>
      <c r="I1772" s="45"/>
      <c r="J1772" s="45"/>
      <c r="K1772" s="45"/>
      <c r="L1772" s="45"/>
      <c r="M1772" s="45"/>
    </row>
    <row r="1773" spans="1:13" x14ac:dyDescent="0.25">
      <c r="A1773" s="159" t="s">
        <v>3784</v>
      </c>
      <c r="B1773" s="54" t="s">
        <v>3737</v>
      </c>
      <c r="C1773" s="58" t="s">
        <v>3785</v>
      </c>
      <c r="D1773" s="56" t="str">
        <f t="shared" si="6"/>
        <v>村</v>
      </c>
      <c r="E1773" s="57">
        <v>58</v>
      </c>
      <c r="F1773" s="160" t="s">
        <v>264</v>
      </c>
      <c r="G1773" s="45"/>
      <c r="H1773" s="45"/>
      <c r="I1773" s="45"/>
      <c r="J1773" s="45"/>
      <c r="K1773" s="45"/>
      <c r="L1773" s="45"/>
      <c r="M1773" s="45"/>
    </row>
    <row r="1774" spans="1:13" x14ac:dyDescent="0.25">
      <c r="A1774" s="159" t="s">
        <v>3786</v>
      </c>
      <c r="B1774" s="54" t="s">
        <v>3737</v>
      </c>
      <c r="C1774" s="58" t="s">
        <v>3787</v>
      </c>
      <c r="D1774" s="56" t="str">
        <f t="shared" si="6"/>
        <v>村</v>
      </c>
      <c r="E1774" s="57">
        <v>54</v>
      </c>
      <c r="F1774" s="160" t="s">
        <v>264</v>
      </c>
      <c r="G1774" s="45"/>
      <c r="H1774" s="45"/>
      <c r="I1774" s="45"/>
      <c r="J1774" s="45"/>
      <c r="K1774" s="45"/>
      <c r="L1774" s="45"/>
      <c r="M1774" s="45"/>
    </row>
    <row r="1775" spans="1:13" x14ac:dyDescent="0.25">
      <c r="A1775" s="159" t="s">
        <v>3788</v>
      </c>
      <c r="B1775" s="54" t="s">
        <v>3737</v>
      </c>
      <c r="C1775" s="58" t="s">
        <v>3789</v>
      </c>
      <c r="D1775" s="56" t="str">
        <f t="shared" si="6"/>
        <v>町</v>
      </c>
      <c r="E1775" s="57">
        <v>90</v>
      </c>
      <c r="F1775" s="160" t="s">
        <v>264</v>
      </c>
      <c r="G1775" s="45"/>
      <c r="H1775" s="45"/>
      <c r="I1775" s="45"/>
      <c r="J1775" s="45"/>
      <c r="K1775" s="45"/>
      <c r="L1775" s="45"/>
      <c r="M1775" s="45"/>
    </row>
    <row r="1776" spans="1:13" x14ac:dyDescent="0.25">
      <c r="A1776" s="159" t="s">
        <v>3790</v>
      </c>
      <c r="B1776" s="54" t="s">
        <v>3737</v>
      </c>
      <c r="C1776" s="58" t="s">
        <v>3791</v>
      </c>
      <c r="D1776" s="56" t="str">
        <f t="shared" si="6"/>
        <v>町</v>
      </c>
      <c r="E1776" s="57">
        <v>60</v>
      </c>
      <c r="F1776" s="160" t="s">
        <v>264</v>
      </c>
      <c r="G1776" s="45"/>
      <c r="H1776" s="45"/>
      <c r="I1776" s="45"/>
      <c r="J1776" s="45"/>
      <c r="K1776" s="45"/>
      <c r="L1776" s="45"/>
      <c r="M1776" s="45"/>
    </row>
    <row r="1777" spans="1:13" x14ac:dyDescent="0.25">
      <c r="A1777" s="159" t="s">
        <v>3792</v>
      </c>
      <c r="B1777" s="54" t="s">
        <v>3737</v>
      </c>
      <c r="C1777" s="58" t="s">
        <v>3793</v>
      </c>
      <c r="D1777" s="56" t="str">
        <f t="shared" si="6"/>
        <v>町</v>
      </c>
      <c r="E1777" s="57">
        <v>80</v>
      </c>
      <c r="F1777" s="160" t="s">
        <v>264</v>
      </c>
      <c r="G1777" s="45"/>
      <c r="H1777" s="45"/>
      <c r="I1777" s="45"/>
      <c r="J1777" s="45"/>
      <c r="K1777" s="45"/>
      <c r="L1777" s="45"/>
      <c r="M1777" s="45"/>
    </row>
    <row r="1778" spans="1:13" x14ac:dyDescent="0.25">
      <c r="A1778" s="159" t="s">
        <v>3794</v>
      </c>
      <c r="B1778" s="54" t="s">
        <v>3737</v>
      </c>
      <c r="C1778" s="58" t="s">
        <v>3795</v>
      </c>
      <c r="D1778" s="56" t="str">
        <f t="shared" si="6"/>
        <v>村</v>
      </c>
      <c r="E1778" s="57">
        <v>18</v>
      </c>
      <c r="F1778" s="160" t="s">
        <v>264</v>
      </c>
      <c r="G1778" s="45"/>
      <c r="H1778" s="45"/>
      <c r="I1778" s="45"/>
      <c r="J1778" s="45"/>
      <c r="K1778" s="45"/>
      <c r="L1778" s="45"/>
      <c r="M1778" s="45"/>
    </row>
    <row r="1779" spans="1:13" x14ac:dyDescent="0.25">
      <c r="A1779" s="159" t="s">
        <v>3796</v>
      </c>
      <c r="B1779" s="54" t="s">
        <v>3737</v>
      </c>
      <c r="C1779" s="58" t="s">
        <v>3797</v>
      </c>
      <c r="D1779" s="56" t="str">
        <f t="shared" si="6"/>
        <v>村</v>
      </c>
      <c r="E1779" s="57">
        <v>15</v>
      </c>
      <c r="F1779" s="160" t="s">
        <v>264</v>
      </c>
      <c r="G1779" s="45"/>
      <c r="H1779" s="45"/>
      <c r="I1779" s="45"/>
      <c r="J1779" s="45"/>
      <c r="K1779" s="45"/>
      <c r="L1779" s="45"/>
      <c r="M1779" s="45"/>
    </row>
    <row r="1780" spans="1:13" x14ac:dyDescent="0.25">
      <c r="A1780" s="159" t="s">
        <v>3798</v>
      </c>
      <c r="B1780" s="54" t="s">
        <v>3737</v>
      </c>
      <c r="C1780" s="58" t="s">
        <v>3799</v>
      </c>
      <c r="D1780" s="56" t="str">
        <f t="shared" si="6"/>
        <v>村</v>
      </c>
      <c r="E1780" s="57">
        <v>20</v>
      </c>
      <c r="F1780" s="160" t="s">
        <v>264</v>
      </c>
      <c r="G1780" s="45"/>
      <c r="H1780" s="45"/>
      <c r="I1780" s="45"/>
      <c r="J1780" s="45"/>
      <c r="K1780" s="45"/>
      <c r="L1780" s="45"/>
      <c r="M1780" s="45"/>
    </row>
    <row r="1781" spans="1:13" x14ac:dyDescent="0.25">
      <c r="A1781" s="159" t="s">
        <v>3800</v>
      </c>
      <c r="B1781" s="54" t="s">
        <v>3737</v>
      </c>
      <c r="C1781" s="58" t="s">
        <v>3801</v>
      </c>
      <c r="D1781" s="56" t="str">
        <f t="shared" si="6"/>
        <v>村</v>
      </c>
      <c r="E1781" s="57">
        <v>12</v>
      </c>
      <c r="F1781" s="160" t="s">
        <v>264</v>
      </c>
      <c r="G1781" s="45"/>
      <c r="H1781" s="45"/>
      <c r="I1781" s="45"/>
      <c r="J1781" s="45"/>
      <c r="K1781" s="45"/>
      <c r="L1781" s="45"/>
      <c r="M1781" s="45"/>
    </row>
    <row r="1782" spans="1:13" x14ac:dyDescent="0.25">
      <c r="A1782" s="159" t="s">
        <v>3802</v>
      </c>
      <c r="B1782" s="54" t="s">
        <v>3737</v>
      </c>
      <c r="C1782" s="58" t="s">
        <v>3803</v>
      </c>
      <c r="D1782" s="56" t="str">
        <f t="shared" si="6"/>
        <v>村</v>
      </c>
      <c r="E1782" s="57">
        <v>30</v>
      </c>
      <c r="F1782" s="160" t="s">
        <v>264</v>
      </c>
      <c r="G1782" s="45"/>
      <c r="H1782" s="45"/>
      <c r="I1782" s="45"/>
      <c r="J1782" s="45"/>
      <c r="K1782" s="45"/>
      <c r="L1782" s="45"/>
      <c r="M1782" s="45"/>
    </row>
    <row r="1783" spans="1:13" x14ac:dyDescent="0.25">
      <c r="A1783" s="159" t="s">
        <v>3804</v>
      </c>
      <c r="B1783" s="54" t="s">
        <v>3737</v>
      </c>
      <c r="C1783" s="58" t="s">
        <v>3805</v>
      </c>
      <c r="D1783" s="56" t="str">
        <f t="shared" si="6"/>
        <v>村</v>
      </c>
      <c r="E1783" s="57">
        <v>23</v>
      </c>
      <c r="F1783" s="160" t="s">
        <v>264</v>
      </c>
      <c r="G1783" s="45"/>
      <c r="H1783" s="45"/>
      <c r="I1783" s="45"/>
      <c r="J1783" s="45"/>
      <c r="K1783" s="45"/>
      <c r="L1783" s="45"/>
      <c r="M1783" s="45"/>
    </row>
    <row r="1784" spans="1:13" x14ac:dyDescent="0.25">
      <c r="A1784" s="159" t="s">
        <v>3806</v>
      </c>
      <c r="B1784" s="54" t="s">
        <v>3737</v>
      </c>
      <c r="C1784" s="58" t="s">
        <v>3807</v>
      </c>
      <c r="D1784" s="56" t="str">
        <f t="shared" si="6"/>
        <v>村</v>
      </c>
      <c r="E1784" s="57">
        <v>29</v>
      </c>
      <c r="F1784" s="160" t="s">
        <v>264</v>
      </c>
      <c r="G1784" s="45"/>
      <c r="H1784" s="45"/>
      <c r="I1784" s="45"/>
      <c r="J1784" s="45"/>
      <c r="K1784" s="45"/>
      <c r="L1784" s="45"/>
      <c r="M1784" s="45"/>
    </row>
    <row r="1785" spans="1:13" x14ac:dyDescent="0.25">
      <c r="A1785" s="159" t="s">
        <v>3808</v>
      </c>
      <c r="B1785" s="54" t="s">
        <v>3737</v>
      </c>
      <c r="C1785" s="58" t="s">
        <v>3809</v>
      </c>
      <c r="D1785" s="56" t="str">
        <f t="shared" si="6"/>
        <v>村</v>
      </c>
      <c r="E1785" s="57">
        <v>29</v>
      </c>
      <c r="F1785" s="160" t="s">
        <v>264</v>
      </c>
      <c r="G1785" s="45"/>
      <c r="H1785" s="45"/>
      <c r="I1785" s="45"/>
      <c r="J1785" s="45"/>
      <c r="K1785" s="45"/>
      <c r="L1785" s="45"/>
      <c r="M1785" s="45"/>
    </row>
    <row r="1786" spans="1:13" x14ac:dyDescent="0.25">
      <c r="A1786" s="159" t="s">
        <v>3810</v>
      </c>
      <c r="B1786" s="54" t="s">
        <v>3737</v>
      </c>
      <c r="C1786" s="58" t="s">
        <v>3811</v>
      </c>
      <c r="D1786" s="56" t="str">
        <f t="shared" si="6"/>
        <v>町</v>
      </c>
      <c r="E1786" s="57">
        <v>78</v>
      </c>
      <c r="F1786" s="160" t="s">
        <v>264</v>
      </c>
      <c r="G1786" s="45"/>
      <c r="H1786" s="45"/>
      <c r="I1786" s="45"/>
      <c r="J1786" s="45"/>
      <c r="K1786" s="45"/>
      <c r="L1786" s="45"/>
      <c r="M1786" s="45"/>
    </row>
    <row r="1787" spans="1:13" x14ac:dyDescent="0.25">
      <c r="A1787" s="159" t="s">
        <v>3812</v>
      </c>
      <c r="B1787" s="54" t="s">
        <v>3737</v>
      </c>
      <c r="C1787" s="58" t="s">
        <v>3813</v>
      </c>
      <c r="D1787" s="56" t="str">
        <f t="shared" si="6"/>
        <v>町</v>
      </c>
      <c r="E1787" s="57">
        <v>96</v>
      </c>
      <c r="F1787" s="160" t="s">
        <v>264</v>
      </c>
      <c r="G1787" s="45"/>
      <c r="H1787" s="45"/>
      <c r="I1787" s="45"/>
      <c r="J1787" s="45"/>
      <c r="K1787" s="45"/>
      <c r="L1787" s="45"/>
      <c r="M1787" s="45"/>
    </row>
    <row r="1788" spans="1:13" x14ac:dyDescent="0.25">
      <c r="A1788" s="159" t="s">
        <v>3814</v>
      </c>
      <c r="B1788" s="54" t="s">
        <v>3737</v>
      </c>
      <c r="C1788" s="58" t="s">
        <v>3815</v>
      </c>
      <c r="D1788" s="56" t="str">
        <f t="shared" ref="D1788:D1790" si="7">RIGHT(C1788)</f>
        <v>村</v>
      </c>
      <c r="E1788" s="57">
        <v>30</v>
      </c>
      <c r="F1788" s="160" t="s">
        <v>264</v>
      </c>
      <c r="G1788" s="45"/>
      <c r="H1788" s="45"/>
      <c r="I1788" s="45"/>
      <c r="J1788" s="45"/>
      <c r="K1788" s="45"/>
      <c r="L1788" s="45"/>
      <c r="M1788" s="45"/>
    </row>
    <row r="1789" spans="1:13" x14ac:dyDescent="0.25">
      <c r="A1789" s="159" t="s">
        <v>3816</v>
      </c>
      <c r="B1789" s="54" t="s">
        <v>3737</v>
      </c>
      <c r="C1789" s="58" t="s">
        <v>3817</v>
      </c>
      <c r="D1789" s="56" t="str">
        <f t="shared" si="7"/>
        <v>町</v>
      </c>
      <c r="E1789" s="57">
        <v>68</v>
      </c>
      <c r="F1789" s="160" t="s">
        <v>264</v>
      </c>
      <c r="G1789" s="45"/>
      <c r="H1789" s="45"/>
      <c r="I1789" s="45"/>
      <c r="J1789" s="45"/>
      <c r="K1789" s="45"/>
      <c r="L1789" s="45"/>
      <c r="M1789" s="45"/>
    </row>
    <row r="1790" spans="1:13" ht="15" thickBot="1" x14ac:dyDescent="0.3">
      <c r="A1790" s="163" t="s">
        <v>3818</v>
      </c>
      <c r="B1790" s="164" t="s">
        <v>3737</v>
      </c>
      <c r="C1790" s="165" t="s">
        <v>3819</v>
      </c>
      <c r="D1790" s="166" t="str">
        <f t="shared" si="7"/>
        <v>町</v>
      </c>
      <c r="E1790" s="167">
        <v>35</v>
      </c>
      <c r="F1790" s="168" t="s">
        <v>264</v>
      </c>
      <c r="G1790" s="45"/>
      <c r="H1790" s="45"/>
      <c r="I1790" s="45"/>
      <c r="J1790" s="45"/>
      <c r="K1790" s="45"/>
      <c r="L1790" s="45"/>
      <c r="M1790" s="45"/>
    </row>
  </sheetData>
  <phoneticPr fontId="2"/>
  <pageMargins left="0.7" right="0.7" top="0.75" bottom="0.75" header="0" footer="0"/>
  <pageSetup paperSize="9" scale="64" orientation="portrait" r:id="rId1"/>
  <customProperties>
    <customPr name="OrphanNamesChecke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datasnipper xmlns="http://datasnipper" workbookId="46cf6464-748f-4243-8430-4da8bddc939c" dataSnipperSheetDeleted="false" guid="f6f0e20e-bd29-4278-befb-65c532767ffd" revision="2">
  <settings xmlns="" guid="0314b413-e061-4e44-889a-15b64b7f5d43">
    <setting type="boolean" value="True" name="embed-documents" guid="d2c8f80a-ddf0-45df-abcd-9d927beee069"/>
  </settings>
</datasnipper>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257c15-0c92-4a3e-83e1-8b1e4c1f79c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94C49BCACBB6304EBD74615D2244E15B" ma:contentTypeVersion="11" ma:contentTypeDescription="新しいドキュメントを作成します。" ma:contentTypeScope="" ma:versionID="616852facf99b3bc4eeef99976267296">
  <xsd:schema xmlns:xsd="http://www.w3.org/2001/XMLSchema" xmlns:xs="http://www.w3.org/2001/XMLSchema" xmlns:p="http://schemas.microsoft.com/office/2006/metadata/properties" xmlns:ns2="02257c15-0c92-4a3e-83e1-8b1e4c1f79c1" xmlns:ns3="8ead0b17-620a-42b8-a890-bee5263cc380" targetNamespace="http://schemas.microsoft.com/office/2006/metadata/properties" ma:root="true" ma:fieldsID="af0700eef4c199d5f7be164d07c5cc8a" ns2:_="" ns3:_="">
    <xsd:import namespace="02257c15-0c92-4a3e-83e1-8b1e4c1f79c1"/>
    <xsd:import namespace="8ead0b17-620a-42b8-a890-bee5263cc3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257c15-0c92-4a3e-83e1-8b1e4c1f7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afa5d88d-3070-4a76-8aeb-9490c925d21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ad0b17-620a-42b8-a890-bee5263cc380"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7E9F72-A86D-4D40-8269-81959DED003A}">
  <ds:schemaRefs>
    <ds:schemaRef ds:uri="http://datasnipper"/>
    <ds:schemaRef ds:uri=""/>
  </ds:schemaRefs>
</ds:datastoreItem>
</file>

<file path=customXml/itemProps2.xml><?xml version="1.0" encoding="utf-8"?>
<ds:datastoreItem xmlns:ds="http://schemas.openxmlformats.org/officeDocument/2006/customXml" ds:itemID="{54EED20E-002B-482B-98AA-D62A34E8D2A8}">
  <ds:schemaRefs>
    <ds:schemaRef ds:uri="http://schemas.microsoft.com/office/2006/metadata/properties"/>
    <ds:schemaRef ds:uri="http://schemas.microsoft.com/office/infopath/2007/PartnerControls"/>
    <ds:schemaRef ds:uri="02257c15-0c92-4a3e-83e1-8b1e4c1f79c1"/>
  </ds:schemaRefs>
</ds:datastoreItem>
</file>

<file path=customXml/itemProps3.xml><?xml version="1.0" encoding="utf-8"?>
<ds:datastoreItem xmlns:ds="http://schemas.openxmlformats.org/officeDocument/2006/customXml" ds:itemID="{BF19AE6C-0EF9-4644-A54A-7C8D167549C8}">
  <ds:schemaRefs>
    <ds:schemaRef ds:uri="http://schemas.microsoft.com/sharepoint/v3/contenttype/forms"/>
  </ds:schemaRefs>
</ds:datastoreItem>
</file>

<file path=customXml/itemProps4.xml><?xml version="1.0" encoding="utf-8"?>
<ds:datastoreItem xmlns:ds="http://schemas.openxmlformats.org/officeDocument/2006/customXml" ds:itemID="{4BEAFCE6-64C2-475F-8F23-7911B7B40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257c15-0c92-4a3e-83e1-8b1e4c1f79c1"/>
    <ds:schemaRef ds:uri="8ead0b17-620a-42b8-a890-bee5263cc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はじめに</vt:lpstr>
      <vt:lpstr>利用方法</vt:lpstr>
      <vt:lpstr>自己点検シート</vt:lpstr>
      <vt:lpstr>自己点検結果</vt:lpstr>
      <vt:lpstr>【非表示】プルダウン</vt:lpstr>
      <vt:lpstr>【非表示】助言一覧</vt:lpstr>
      <vt:lpstr>【非表示】団体回答分析</vt:lpstr>
      <vt:lpstr>【非表示】平均値・基準値</vt:lpstr>
      <vt:lpstr>【非表示】団体コード</vt:lpstr>
      <vt:lpstr>はじめに!Print_Area</vt:lpstr>
      <vt:lpstr>自己点検シート!Print_Titles</vt:lpstr>
      <vt:lpstr>自己点検シート!Z_15660082_0FBE_4724_8322_2B7076D94871_.wvu.PrintArea</vt:lpstr>
      <vt:lpstr>自己点検シート!Z_15660082_0FBE_4724_8322_2B7076D94871_.wvu.PrintTitles</vt:lpstr>
      <vt:lpstr>自己点検シート!Z_5A29983C_10F2_4EAC_AE10_D2775E79EC11_.wvu.PrintArea</vt:lpstr>
      <vt:lpstr>自己点検シート!Z_5A29983C_10F2_4EAC_AE10_D2775E79EC11_.wvu.PrintTitles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2024-02-19T06:27:16Z</dcterms:created>
  <dcterms:modified xsi:type="dcterms:W3CDTF">2024-05-07T04:57:14Z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0x01010094C49BCACBB6304EBD74615D2244E15B</vt:lpwstr>
  </property>
  <property fmtid="{D5CDD505-2E9C-101B-9397-08002B2CF9AE}" pid="3" name="MediaServiceImageTags">
    <vt:lpwstr/>
  </property>
</Properties>
</file>